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480" tabRatio="824" activeTab="0"/>
  </bookViews>
  <sheets>
    <sheet name="Titulní strana" sheetId="1" r:id="rId1"/>
    <sheet name="Soutěž družstev" sheetId="2" r:id="rId2"/>
    <sheet name="Jednotlivci" sheetId="3" r:id="rId3"/>
    <sheet name="Nejlepší výkony" sheetId="4" r:id="rId4"/>
    <sheet name="Nejlepší výkony v historii" sheetId="5" r:id="rId5"/>
  </sheets>
  <definedNames>
    <definedName name="_xlnm.Print_Area" localSheetId="3">'Nejlepší výkony'!$A$1:$H$66</definedName>
    <definedName name="_xlnm.Print_Area" localSheetId="4">'Nejlepší výkony v historii'!$A$1:$F$125</definedName>
  </definedNames>
  <calcPr fullCalcOnLoad="1"/>
</workbook>
</file>

<file path=xl/sharedStrings.xml><?xml version="1.0" encoding="utf-8"?>
<sst xmlns="http://schemas.openxmlformats.org/spreadsheetml/2006/main" count="676" uniqueCount="276">
  <si>
    <t>Příjmení</t>
  </si>
  <si>
    <t>Jméno</t>
  </si>
  <si>
    <t>Škola</t>
  </si>
  <si>
    <t>výsledky</t>
  </si>
  <si>
    <t>body</t>
  </si>
  <si>
    <t>bodů</t>
  </si>
  <si>
    <t>celkem</t>
  </si>
  <si>
    <t>Petr</t>
  </si>
  <si>
    <t>Martin</t>
  </si>
  <si>
    <t>Sedy-lehy</t>
  </si>
  <si>
    <t>Shyby</t>
  </si>
  <si>
    <t>Trojskok</t>
  </si>
  <si>
    <t>Zdeněk</t>
  </si>
  <si>
    <t>David</t>
  </si>
  <si>
    <t>Jiří</t>
  </si>
  <si>
    <t>Jakub</t>
  </si>
  <si>
    <t>Jan</t>
  </si>
  <si>
    <t>1.</t>
  </si>
  <si>
    <t>2.</t>
  </si>
  <si>
    <t>3.</t>
  </si>
  <si>
    <t>7.</t>
  </si>
  <si>
    <t>10.</t>
  </si>
  <si>
    <t>11.</t>
  </si>
  <si>
    <t>8.</t>
  </si>
  <si>
    <t>9.</t>
  </si>
  <si>
    <t>4.</t>
  </si>
  <si>
    <t>5.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</si>
  <si>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</si>
  <si>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</si>
  <si>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</si>
  <si>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</si>
  <si>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</si>
  <si>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</si>
  <si>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</si>
  <si>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</si>
  <si>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</si>
  <si>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</si>
  <si>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</si>
  <si>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</si>
  <si>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Tomáš</t>
  </si>
  <si>
    <t>KOTLÍK</t>
  </si>
  <si>
    <t>23.</t>
  </si>
  <si>
    <t>24.</t>
  </si>
  <si>
    <t>25.</t>
  </si>
  <si>
    <t>26.</t>
  </si>
  <si>
    <t>27.</t>
  </si>
  <si>
    <t>28.</t>
  </si>
  <si>
    <t>Pořadí</t>
  </si>
  <si>
    <t>BARTOŠ</t>
  </si>
  <si>
    <t>Dušan</t>
  </si>
  <si>
    <t>Šplh</t>
  </si>
  <si>
    <t>Rok narození</t>
  </si>
  <si>
    <t>PRUKNER</t>
  </si>
  <si>
    <t>Filip</t>
  </si>
  <si>
    <t>KUCHAŘÍK</t>
  </si>
  <si>
    <t>Robin</t>
  </si>
  <si>
    <t>ZŠ Školní Bučovice</t>
  </si>
  <si>
    <t>ZŠ Blažkova Brno</t>
  </si>
  <si>
    <t>ZŠ Milénova Brno</t>
  </si>
  <si>
    <t>ZŠ Horácké nám. Brno</t>
  </si>
  <si>
    <t>ZŠ Mutěnická Brno</t>
  </si>
  <si>
    <t>TROJSKOK SNOŽMO</t>
  </si>
  <si>
    <t>Lambert</t>
  </si>
  <si>
    <t>ZŠ Purkyňova Vyškov</t>
  </si>
  <si>
    <t>cm</t>
  </si>
  <si>
    <t>SHYBY</t>
  </si>
  <si>
    <t>ROŠKO</t>
  </si>
  <si>
    <t>ZŠ Vejrostova Brno</t>
  </si>
  <si>
    <t>opak.</t>
  </si>
  <si>
    <t>SEDY - LEHY bez opory nohou na 30s.</t>
  </si>
  <si>
    <t>VÝSLEDKOVÁ LISTINA</t>
  </si>
  <si>
    <t>Datum:</t>
  </si>
  <si>
    <t>Místo:</t>
  </si>
  <si>
    <t xml:space="preserve">Čísla v pořadí udávají:  </t>
  </si>
  <si>
    <t>Bodování disciplín:</t>
  </si>
  <si>
    <t>Poznámka:</t>
  </si>
  <si>
    <t>2. do soutěže družstev se sčítají celkové body čtyřboje tří nejlepších závodníků družstva v soutěži jednotlivců,</t>
  </si>
  <si>
    <t>ŠPLH NA LANĚ</t>
  </si>
  <si>
    <t>Radek</t>
  </si>
  <si>
    <t>Josef</t>
  </si>
  <si>
    <t>HERMAN</t>
  </si>
  <si>
    <t>Marek</t>
  </si>
  <si>
    <t>Erik</t>
  </si>
  <si>
    <t xml:space="preserve">šplh = dle tabulky ; trojskok snožmo = 0m-3m = 0 bodů, od 3m - 6,5m za každých 10cm = 1 bod, </t>
  </si>
  <si>
    <t xml:space="preserve"> od 6,5m výše za každých 10cm = 2 body ; 1 shyb = 3,5 bodu ; 1 sed-leh = 2,25 bodu</t>
  </si>
  <si>
    <t xml:space="preserve"> 1. při rovnosti celkových bodů dvou nebo více závodníků rozhoduje o jejich pořadí výkon :</t>
  </si>
  <si>
    <t>a) ve šplhu na laně                       b) ve shybu</t>
  </si>
  <si>
    <t>c) v sedu - lehu bez opory             d) v trojskoku snožmo</t>
  </si>
  <si>
    <t xml:space="preserve">    v případě tříčlenného družstva bodují všichni tři. V případě rovnosti bodů dvou nebo více družstev rozhoduje o </t>
  </si>
  <si>
    <t xml:space="preserve">    jejich lepším pořadí nižší součet umístění tří nejlepších závodníků družstva ze soutěže jednotlivců.</t>
  </si>
  <si>
    <t xml:space="preserve">    Pokud je i součet tří závodníků stejný, rozhodne o pořadí družstev umístění nejlepšího závodníka těchto </t>
  </si>
  <si>
    <t xml:space="preserve">    družstev ze soutěže jednotlivců.</t>
  </si>
  <si>
    <t>Adam</t>
  </si>
  <si>
    <t>HANÁČEK</t>
  </si>
  <si>
    <t>PETR</t>
  </si>
  <si>
    <t>ZŠ Veverská Bitýška</t>
  </si>
  <si>
    <t xml:space="preserve">ročník narození, výkony ve šplhu na laně, v trojskoku snožmo,počet shybů </t>
  </si>
  <si>
    <t>počet sedů - lehů bez opory nohou na 30 sekund a celkový počet bodů</t>
  </si>
  <si>
    <t>Asociace školních sportovních klubů České republiky</t>
  </si>
  <si>
    <t xml:space="preserve">                            Asociace školních sportovních klubů České republiky</t>
  </si>
  <si>
    <t xml:space="preserve">                                                       Asociace školních sportovních klubů České republiky</t>
  </si>
  <si>
    <t>B.  Soutěž jednotlivců</t>
  </si>
  <si>
    <t>Nejlepší výkony v jednotlivých disciplínách</t>
  </si>
  <si>
    <t xml:space="preserve">              </t>
  </si>
  <si>
    <t xml:space="preserve">          SEDY - LEHY BEZ OPORY NOHOU na 30 s.</t>
  </si>
  <si>
    <t>ŠPLH NA LANĚ BEZ PŘÍRAZU NOHOU</t>
  </si>
  <si>
    <t>TROJSKOK SNOŽMO Z MÍSTA</t>
  </si>
  <si>
    <t>Nejlepší výkony v historii soutěže</t>
  </si>
  <si>
    <t>Richard</t>
  </si>
  <si>
    <t>Mimo soutěž:</t>
  </si>
  <si>
    <t>Body</t>
  </si>
  <si>
    <r>
      <t>A.</t>
    </r>
    <r>
      <rPr>
        <b/>
        <u val="single"/>
        <sz val="18"/>
        <rFont val="Arial CE"/>
        <family val="0"/>
      </rPr>
      <t xml:space="preserve"> Soutěž družstev</t>
    </r>
  </si>
  <si>
    <t>2.-4.</t>
  </si>
  <si>
    <t>IVIČIČ</t>
  </si>
  <si>
    <t>ZŠ Židlochovice</t>
  </si>
  <si>
    <t>NAVRÁTIL</t>
  </si>
  <si>
    <r>
      <t xml:space="preserve">                                      </t>
    </r>
    <r>
      <rPr>
        <b/>
        <sz val="14"/>
        <rFont val="Arial CE"/>
        <family val="0"/>
      </rPr>
      <t xml:space="preserve"> </t>
    </r>
    <r>
      <rPr>
        <b/>
        <u val="single"/>
        <sz val="14"/>
        <rFont val="Arial CE"/>
        <family val="0"/>
      </rPr>
      <t>SILOVÝ ČTYŘBOJ</t>
    </r>
    <r>
      <rPr>
        <b/>
        <sz val="10"/>
        <rFont val="Arial CE"/>
        <family val="0"/>
      </rPr>
      <t xml:space="preserve"> </t>
    </r>
  </si>
  <si>
    <t>Střední škola polytechnická Jílová Brno ve spolupráci s OR Brno - město a JIM KR Asociace školních sportovních klubů ČR</t>
  </si>
  <si>
    <t>tělocvična SPŠ na Jílové 36g v Brně</t>
  </si>
  <si>
    <t>Alois</t>
  </si>
  <si>
    <t>ZŠ Horácké náměstí Brno</t>
  </si>
  <si>
    <t>Gymnázium Vejrostova Brno</t>
  </si>
  <si>
    <t>Michael</t>
  </si>
  <si>
    <t>ředitel soutěže</t>
  </si>
  <si>
    <t>ZŠ Horácké náměstí, Brno</t>
  </si>
  <si>
    <t>6.-8.</t>
  </si>
  <si>
    <t>CHALUPA</t>
  </si>
  <si>
    <t>ZŠ Mutěnická, Brno</t>
  </si>
  <si>
    <t xml:space="preserve">URBÁNEK </t>
  </si>
  <si>
    <t>HANZLÍČEK</t>
  </si>
  <si>
    <t>PROKEŠ</t>
  </si>
  <si>
    <t>DÁŇA</t>
  </si>
  <si>
    <t>HRADECKÝ</t>
  </si>
  <si>
    <t>JANALÍK</t>
  </si>
  <si>
    <t>REISER</t>
  </si>
  <si>
    <t>ZŠ Rousínov</t>
  </si>
  <si>
    <t>1.-2.</t>
  </si>
  <si>
    <t xml:space="preserve">                       </t>
  </si>
  <si>
    <t>VOJTEK</t>
  </si>
  <si>
    <t>1.-3.</t>
  </si>
  <si>
    <t>KALÁB</t>
  </si>
  <si>
    <t>9.-13.</t>
  </si>
  <si>
    <t>.</t>
  </si>
  <si>
    <t>Patrik</t>
  </si>
  <si>
    <t>790cm</t>
  </si>
  <si>
    <t>760cm</t>
  </si>
  <si>
    <t>OBHLÍDAL</t>
  </si>
  <si>
    <t>ZŠ Blažkova, Brno</t>
  </si>
  <si>
    <t>ZŠ nám. 28.října, Brno</t>
  </si>
  <si>
    <t>7.-8.</t>
  </si>
  <si>
    <t>HANYK</t>
  </si>
  <si>
    <t>URBÁNEK</t>
  </si>
  <si>
    <t>vteřin</t>
  </si>
  <si>
    <t>přeboru Brna a krajského kola v soutěži SILOVÝ ČTYŘBOJ ZŠ a vícel. gymnázií</t>
  </si>
  <si>
    <t>ZŠ Jana Broskvy Brno</t>
  </si>
  <si>
    <t xml:space="preserve">        Mgr. Miroslav Holomek</t>
  </si>
  <si>
    <t>Ondřej</t>
  </si>
  <si>
    <t>Daniel</t>
  </si>
  <si>
    <t>29.</t>
  </si>
  <si>
    <t>30.</t>
  </si>
  <si>
    <t>Biskupské gymnázium Brno</t>
  </si>
  <si>
    <t>750cm</t>
  </si>
  <si>
    <t>9.-11.</t>
  </si>
  <si>
    <t xml:space="preserve">ZŠ Horácké náměstí Brno </t>
  </si>
  <si>
    <t>BRYCH</t>
  </si>
  <si>
    <t>MALEC</t>
  </si>
  <si>
    <t>ZŠ Šlapanice</t>
  </si>
  <si>
    <t>Insanič</t>
  </si>
  <si>
    <t>Senad</t>
  </si>
  <si>
    <t>Hanáček</t>
  </si>
  <si>
    <t>Gymnázium Bučovice</t>
  </si>
  <si>
    <t>31.</t>
  </si>
  <si>
    <t>Pavel</t>
  </si>
  <si>
    <t>Kokeš</t>
  </si>
  <si>
    <t xml:space="preserve">                                   základních škol a víceletých gymnázií</t>
  </si>
  <si>
    <t>770cm</t>
  </si>
  <si>
    <t>10.-11.</t>
  </si>
  <si>
    <t>5.-9.</t>
  </si>
  <si>
    <t>PRAGAČ</t>
  </si>
  <si>
    <t>KOKEŠ</t>
  </si>
  <si>
    <t>6.-7.</t>
  </si>
  <si>
    <t>KUCHTA</t>
  </si>
  <si>
    <t>SÁČEK</t>
  </si>
  <si>
    <t>3.prosince 2013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</si>
  <si>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</si>
  <si>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</si>
  <si>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</si>
  <si>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</si>
  <si>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</si>
  <si>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</si>
  <si>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</si>
  <si>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</si>
  <si>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</si>
  <si>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</si>
  <si>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</si>
  <si>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</si>
  <si>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</si>
  <si>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</si>
  <si>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</si>
  <si>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</si>
  <si>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</si>
  <si>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ZŠ Střelice</t>
  </si>
  <si>
    <t>ZŠ Milénova Brno /A tým/</t>
  </si>
  <si>
    <t>ZŠ Milénova Brno /B tým/</t>
  </si>
  <si>
    <t>Gymnázium INTEGRA Brno</t>
  </si>
  <si>
    <t>ZŠ Ostrovačice /A tým/</t>
  </si>
  <si>
    <t>ZŠ Ostrovačice /B tým/</t>
  </si>
  <si>
    <t xml:space="preserve">Černý </t>
  </si>
  <si>
    <t>Jobánek</t>
  </si>
  <si>
    <t>Michal</t>
  </si>
  <si>
    <t xml:space="preserve">Měcháček </t>
  </si>
  <si>
    <t>Matěj</t>
  </si>
  <si>
    <t>Macháček</t>
  </si>
  <si>
    <t xml:space="preserve">Pokorný </t>
  </si>
  <si>
    <t>Škoda</t>
  </si>
  <si>
    <t>Grošov</t>
  </si>
  <si>
    <t>Bojanovský</t>
  </si>
  <si>
    <t xml:space="preserve">Havlíček </t>
  </si>
  <si>
    <t>Pánek</t>
  </si>
  <si>
    <t>Vávra</t>
  </si>
  <si>
    <t>Galata</t>
  </si>
  <si>
    <t>Svoboda</t>
  </si>
  <si>
    <t>Trampota</t>
  </si>
  <si>
    <t>Matouš</t>
  </si>
  <si>
    <t>Dominik</t>
  </si>
  <si>
    <t xml:space="preserve">Buček </t>
  </si>
  <si>
    <t>Pereles</t>
  </si>
  <si>
    <t>František</t>
  </si>
  <si>
    <t>SŠ polytechnická, Jílova, Brno</t>
  </si>
  <si>
    <t>Čiháček</t>
  </si>
  <si>
    <t>Smička</t>
  </si>
  <si>
    <t>Bouzek</t>
  </si>
  <si>
    <t>Helán</t>
  </si>
  <si>
    <t>Kratochvíla</t>
  </si>
  <si>
    <t>Matyáš</t>
  </si>
  <si>
    <t>Spěvák</t>
  </si>
  <si>
    <t>Povýšil</t>
  </si>
  <si>
    <t>Diblík</t>
  </si>
  <si>
    <t>Albert</t>
  </si>
  <si>
    <t>Kasal</t>
  </si>
  <si>
    <t>Šimek</t>
  </si>
  <si>
    <t>mimo soutěž</t>
  </si>
  <si>
    <t>SŠ polytechnická, Jílová, Brno</t>
  </si>
  <si>
    <t>Švestka</t>
  </si>
  <si>
    <t>Vojtěch</t>
  </si>
  <si>
    <t>Jahoda</t>
  </si>
  <si>
    <t>Čupr</t>
  </si>
  <si>
    <t>Mikuláš</t>
  </si>
  <si>
    <t>Lorenc</t>
  </si>
  <si>
    <t>Švec</t>
  </si>
  <si>
    <t>Pelikán</t>
  </si>
  <si>
    <t>Rient</t>
  </si>
  <si>
    <t>Merta</t>
  </si>
  <si>
    <t>Snášel</t>
  </si>
  <si>
    <t>8.-9.</t>
  </si>
  <si>
    <t>830cm</t>
  </si>
  <si>
    <t>3.-4.</t>
  </si>
  <si>
    <t>810cm</t>
  </si>
  <si>
    <t>Havlíček</t>
  </si>
  <si>
    <t>730cm</t>
  </si>
  <si>
    <t>ZŠ Ostrovačice</t>
  </si>
  <si>
    <t>vyrovnaný český rekord</t>
  </si>
  <si>
    <t>3. - 4.</t>
  </si>
  <si>
    <t>5.-6.</t>
  </si>
  <si>
    <t>7.-10.</t>
  </si>
  <si>
    <t xml:space="preserve">MASLO </t>
  </si>
  <si>
    <t>BOUZEK</t>
  </si>
  <si>
    <t xml:space="preserve">NEČAS </t>
  </si>
  <si>
    <t>HALÍK</t>
  </si>
  <si>
    <t>Biskupské gymnáziu Brno</t>
  </si>
  <si>
    <t>ŠVEC</t>
  </si>
  <si>
    <t>KASAL</t>
  </si>
  <si>
    <t>8.-11.</t>
  </si>
  <si>
    <t>LORENC</t>
  </si>
  <si>
    <t>V Brně dne 3.12.2013 vypracoval autor soutěže Mgr. Miroslav Holomek</t>
  </si>
  <si>
    <t>rekordy platí od roku 1996 do školního roku 2013/2014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</si>
</sst>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"/>
    <numFmt numFmtId="166" formatCode="0.0E+00"/>
  </numFmts>
  <fonts count="5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8"/>
      <name val="Arial CE"/>
      <family val="2"/>
    </font>
    <font>
      <b/>
      <sz val="14"/>
      <name val="Arial CE"/>
      <family val="2"/>
    </font>
    <font>
      <u val="single"/>
      <sz val="14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0"/>
    </font>
    <font>
      <sz val="14"/>
      <name val="Arial CE"/>
      <family val="0"/>
    </font>
    <font>
      <b/>
      <i/>
      <sz val="24"/>
      <name val="Arial CE"/>
      <family val="0"/>
    </font>
    <font>
      <b/>
      <i/>
      <u val="single"/>
      <sz val="24"/>
      <name val="Arial CE"/>
      <family val="0"/>
    </font>
    <font>
      <sz val="24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b/>
      <u val="single"/>
      <sz val="18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Calibri"/>
      <family val="2"/>
    </font>
    <font>
      <b/>
      <sz val="14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" fontId="1" fillId="0" borderId="13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4" xfId="0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47" applyNumberFormat="1" applyFont="1" applyBorder="1" applyProtection="1">
      <alignment/>
      <protection locked="0"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3" fillId="0" borderId="35" xfId="0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5" fillId="0" borderId="40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65" fontId="1" fillId="0" borderId="47" xfId="0" applyNumberFormat="1" applyFont="1" applyBorder="1" applyAlignment="1" applyProtection="1">
      <alignment horizontal="center"/>
      <protection locked="0"/>
    </xf>
    <xf numFmtId="2" fontId="1" fillId="0" borderId="47" xfId="0" applyNumberFormat="1" applyFont="1" applyBorder="1" applyAlignment="1" applyProtection="1">
      <alignment horizontal="center"/>
      <protection locked="0"/>
    </xf>
    <xf numFmtId="1" fontId="1" fillId="0" borderId="47" xfId="0" applyNumberFormat="1" applyFont="1" applyBorder="1" applyAlignment="1" applyProtection="1">
      <alignment horizontal="center"/>
      <protection locked="0"/>
    </xf>
    <xf numFmtId="1" fontId="0" fillId="0" borderId="47" xfId="0" applyNumberFormat="1" applyBorder="1" applyAlignment="1" applyProtection="1">
      <alignment horizontal="center"/>
      <protection/>
    </xf>
    <xf numFmtId="2" fontId="1" fillId="0" borderId="47" xfId="0" applyNumberFormat="1" applyFont="1" applyBorder="1" applyAlignment="1" applyProtection="1">
      <alignment horizontal="center"/>
      <protection/>
    </xf>
    <xf numFmtId="165" fontId="42" fillId="0" borderId="48" xfId="15" applyNumberFormat="1" applyFill="1" applyBorder="1" applyAlignment="1" applyProtection="1">
      <alignment horizontal="center"/>
      <protection locked="0"/>
    </xf>
    <xf numFmtId="2" fontId="42" fillId="0" borderId="31" xfId="16" applyNumberFormat="1" applyFill="1" applyBorder="1" applyAlignment="1" applyProtection="1">
      <alignment horizontal="center"/>
      <protection locked="0"/>
    </xf>
    <xf numFmtId="1" fontId="42" fillId="0" borderId="31" xfId="17" applyNumberFormat="1" applyFill="1" applyBorder="1" applyAlignment="1" applyProtection="1">
      <alignment horizontal="center"/>
      <protection locked="0"/>
    </xf>
    <xf numFmtId="1" fontId="42" fillId="0" borderId="43" xfId="20" applyNumberFormat="1" applyFill="1" applyBorder="1" applyAlignment="1" applyProtection="1">
      <alignment horizontal="center"/>
      <protection locked="0"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horizontal="center"/>
      <protection/>
    </xf>
    <xf numFmtId="2" fontId="42" fillId="0" borderId="24" xfId="23" applyNumberFormat="1" applyFill="1" applyBorder="1" applyAlignment="1" applyProtection="1">
      <alignment horizontal="center"/>
      <protection/>
    </xf>
    <xf numFmtId="0" fontId="22" fillId="0" borderId="44" xfId="27" applyFont="1" applyFill="1" applyBorder="1" applyAlignment="1" applyProtection="1">
      <alignment/>
      <protection locked="0"/>
    </xf>
    <xf numFmtId="0" fontId="22" fillId="0" borderId="45" xfId="27" applyFont="1" applyFill="1" applyBorder="1" applyAlignment="1" applyProtection="1">
      <alignment/>
      <protection locked="0"/>
    </xf>
    <xf numFmtId="0" fontId="21" fillId="0" borderId="30" xfId="27" applyFont="1" applyFill="1" applyBorder="1" applyAlignment="1" applyProtection="1">
      <alignment horizontal="center"/>
      <protection locked="0"/>
    </xf>
    <xf numFmtId="0" fontId="22" fillId="0" borderId="44" xfId="28" applyFont="1" applyFill="1" applyBorder="1" applyAlignment="1" applyProtection="1">
      <alignment/>
      <protection locked="0"/>
    </xf>
    <xf numFmtId="0" fontId="22" fillId="0" borderId="45" xfId="28" applyFont="1" applyFill="1" applyBorder="1" applyAlignment="1" applyProtection="1">
      <alignment/>
      <protection locked="0"/>
    </xf>
    <xf numFmtId="0" fontId="21" fillId="0" borderId="45" xfId="28" applyFont="1" applyFill="1" applyBorder="1" applyAlignment="1" applyProtection="1">
      <alignment/>
      <protection locked="0"/>
    </xf>
    <xf numFmtId="0" fontId="21" fillId="0" borderId="30" xfId="28" applyFont="1" applyFill="1" applyBorder="1" applyAlignment="1" applyProtection="1">
      <alignment horizontal="center"/>
      <protection locked="0"/>
    </xf>
    <xf numFmtId="0" fontId="22" fillId="0" borderId="44" xfId="29" applyFont="1" applyFill="1" applyBorder="1" applyAlignment="1" applyProtection="1">
      <alignment/>
      <protection locked="0"/>
    </xf>
    <xf numFmtId="0" fontId="22" fillId="0" borderId="45" xfId="29" applyFont="1" applyFill="1" applyBorder="1" applyAlignment="1" applyProtection="1">
      <alignment/>
      <protection locked="0"/>
    </xf>
    <xf numFmtId="0" fontId="21" fillId="0" borderId="31" xfId="29" applyFont="1" applyFill="1" applyBorder="1" applyAlignment="1" applyProtection="1">
      <alignment/>
      <protection locked="0"/>
    </xf>
    <xf numFmtId="0" fontId="21" fillId="0" borderId="30" xfId="29" applyFont="1" applyFill="1" applyBorder="1" applyAlignment="1" applyProtection="1">
      <alignment horizontal="center"/>
      <protection locked="0"/>
    </xf>
    <xf numFmtId="0" fontId="22" fillId="0" borderId="44" xfId="30" applyFont="1" applyFill="1" applyBorder="1" applyAlignment="1" applyProtection="1">
      <alignment/>
      <protection locked="0"/>
    </xf>
    <xf numFmtId="0" fontId="22" fillId="0" borderId="45" xfId="30" applyFont="1" applyFill="1" applyBorder="1" applyAlignment="1" applyProtection="1">
      <alignment/>
      <protection locked="0"/>
    </xf>
    <xf numFmtId="0" fontId="21" fillId="0" borderId="31" xfId="30" applyFont="1" applyFill="1" applyBorder="1" applyAlignment="1" applyProtection="1">
      <alignment/>
      <protection locked="0"/>
    </xf>
    <xf numFmtId="0" fontId="21" fillId="0" borderId="30" xfId="30" applyFont="1" applyFill="1" applyBorder="1" applyAlignment="1" applyProtection="1">
      <alignment horizontal="center"/>
      <protection locked="0"/>
    </xf>
    <xf numFmtId="0" fontId="22" fillId="0" borderId="44" xfId="32" applyFont="1" applyFill="1" applyBorder="1" applyAlignment="1" applyProtection="1">
      <alignment/>
      <protection locked="0"/>
    </xf>
    <xf numFmtId="0" fontId="22" fillId="0" borderId="45" xfId="32" applyFont="1" applyFill="1" applyBorder="1" applyAlignment="1" applyProtection="1">
      <alignment/>
      <protection locked="0"/>
    </xf>
    <xf numFmtId="0" fontId="21" fillId="0" borderId="31" xfId="32" applyFont="1" applyFill="1" applyBorder="1" applyAlignment="1" applyProtection="1">
      <alignment/>
      <protection locked="0"/>
    </xf>
    <xf numFmtId="0" fontId="21" fillId="0" borderId="30" xfId="32" applyFont="1" applyFill="1" applyBorder="1" applyAlignment="1" applyProtection="1">
      <alignment horizontal="center"/>
      <protection locked="0"/>
    </xf>
    <xf numFmtId="0" fontId="21" fillId="0" borderId="45" xfId="32" applyFont="1" applyFill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/>
      <protection locked="0"/>
    </xf>
    <xf numFmtId="0" fontId="23" fillId="0" borderId="45" xfId="0" applyFont="1" applyFill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24" fillId="0" borderId="45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2" fontId="42" fillId="0" borderId="37" xfId="23" applyNumberForma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/>
      <protection locked="0"/>
    </xf>
    <xf numFmtId="165" fontId="42" fillId="0" borderId="34" xfId="15" applyNumberFormat="1" applyFill="1" applyBorder="1" applyAlignment="1" applyProtection="1">
      <alignment horizontal="center"/>
      <protection locked="0"/>
    </xf>
    <xf numFmtId="2" fontId="42" fillId="0" borderId="51" xfId="16" applyNumberFormat="1" applyFill="1" applyBorder="1" applyAlignment="1" applyProtection="1">
      <alignment horizontal="center"/>
      <protection locked="0"/>
    </xf>
    <xf numFmtId="1" fontId="42" fillId="0" borderId="40" xfId="17" applyNumberFormat="1" applyFill="1" applyBorder="1" applyAlignment="1" applyProtection="1">
      <alignment horizontal="center"/>
      <protection locked="0"/>
    </xf>
    <xf numFmtId="1" fontId="42" fillId="0" borderId="52" xfId="20" applyNumberFormat="1" applyFill="1" applyBorder="1" applyAlignment="1" applyProtection="1">
      <alignment horizontal="center"/>
      <protection locked="0"/>
    </xf>
    <xf numFmtId="1" fontId="0" fillId="0" borderId="50" xfId="0" applyNumberFormat="1" applyFont="1" applyFill="1" applyBorder="1" applyAlignment="1" applyProtection="1">
      <alignment horizontal="center"/>
      <protection/>
    </xf>
    <xf numFmtId="1" fontId="0" fillId="0" borderId="51" xfId="0" applyNumberFormat="1" applyFont="1" applyFill="1" applyBorder="1" applyAlignment="1" applyProtection="1">
      <alignment horizontal="center"/>
      <protection/>
    </xf>
    <xf numFmtId="1" fontId="0" fillId="0" borderId="53" xfId="0" applyNumberFormat="1" applyFont="1" applyFill="1" applyBorder="1" applyAlignment="1" applyProtection="1">
      <alignment horizontal="center"/>
      <protection/>
    </xf>
    <xf numFmtId="165" fontId="42" fillId="0" borderId="44" xfId="15" applyNumberFormat="1" applyFill="1" applyBorder="1" applyAlignment="1" applyProtection="1">
      <alignment horizontal="center"/>
      <protection locked="0"/>
    </xf>
    <xf numFmtId="2" fontId="42" fillId="0" borderId="45" xfId="16" applyNumberFormat="1" applyFill="1" applyBorder="1" applyAlignment="1" applyProtection="1">
      <alignment horizontal="center"/>
      <protection locked="0"/>
    </xf>
    <xf numFmtId="1" fontId="42" fillId="0" borderId="45" xfId="17" applyNumberFormat="1" applyFill="1" applyBorder="1" applyAlignment="1" applyProtection="1">
      <alignment horizontal="center"/>
      <protection locked="0"/>
    </xf>
    <xf numFmtId="1" fontId="42" fillId="0" borderId="30" xfId="20" applyNumberFormat="1" applyFill="1" applyBorder="1" applyAlignment="1" applyProtection="1">
      <alignment horizontal="center"/>
      <protection locked="0"/>
    </xf>
    <xf numFmtId="1" fontId="0" fillId="0" borderId="44" xfId="0" applyNumberFormat="1" applyFont="1" applyFill="1" applyBorder="1" applyAlignment="1" applyProtection="1">
      <alignment horizontal="center"/>
      <protection/>
    </xf>
    <xf numFmtId="1" fontId="0" fillId="0" borderId="45" xfId="0" applyNumberFormat="1" applyFont="1" applyFill="1" applyBorder="1" applyAlignment="1" applyProtection="1">
      <alignment horizontal="center"/>
      <protection/>
    </xf>
    <xf numFmtId="1" fontId="0" fillId="0" borderId="54" xfId="0" applyNumberFormat="1" applyFont="1" applyFill="1" applyBorder="1" applyAlignment="1" applyProtection="1">
      <alignment horizontal="center"/>
      <protection/>
    </xf>
    <xf numFmtId="165" fontId="42" fillId="0" borderId="20" xfId="15" applyNumberFormat="1" applyFill="1" applyBorder="1" applyAlignment="1" applyProtection="1">
      <alignment horizontal="center"/>
      <protection locked="0"/>
    </xf>
    <xf numFmtId="2" fontId="42" fillId="0" borderId="12" xfId="16" applyNumberFormat="1" applyFill="1" applyBorder="1" applyAlignment="1" applyProtection="1">
      <alignment horizontal="center"/>
      <protection locked="0"/>
    </xf>
    <xf numFmtId="1" fontId="42" fillId="0" borderId="12" xfId="17" applyNumberFormat="1" applyFill="1" applyBorder="1" applyAlignment="1" applyProtection="1">
      <alignment horizontal="center"/>
      <protection locked="0"/>
    </xf>
    <xf numFmtId="1" fontId="42" fillId="0" borderId="13" xfId="20" applyNumberForma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2" fontId="42" fillId="0" borderId="19" xfId="23" applyNumberFormat="1" applyFill="1" applyBorder="1" applyAlignment="1" applyProtection="1">
      <alignment horizontal="center"/>
      <protection/>
    </xf>
    <xf numFmtId="0" fontId="21" fillId="0" borderId="45" xfId="29" applyFont="1" applyFill="1" applyBorder="1" applyAlignment="1" applyProtection="1">
      <alignment/>
      <protection locked="0"/>
    </xf>
    <xf numFmtId="0" fontId="22" fillId="0" borderId="42" xfId="29" applyFont="1" applyFill="1" applyBorder="1" applyAlignment="1" applyProtection="1">
      <alignment/>
      <protection locked="0"/>
    </xf>
    <xf numFmtId="0" fontId="22" fillId="0" borderId="50" xfId="30" applyFont="1" applyFill="1" applyBorder="1" applyAlignment="1" applyProtection="1">
      <alignment/>
      <protection locked="0"/>
    </xf>
    <xf numFmtId="0" fontId="22" fillId="0" borderId="31" xfId="29" applyFont="1" applyFill="1" applyBorder="1" applyAlignment="1" applyProtection="1">
      <alignment/>
      <protection locked="0"/>
    </xf>
    <xf numFmtId="0" fontId="22" fillId="0" borderId="51" xfId="30" applyFont="1" applyFill="1" applyBorder="1" applyAlignment="1" applyProtection="1">
      <alignment/>
      <protection locked="0"/>
    </xf>
    <xf numFmtId="0" fontId="21" fillId="0" borderId="45" xfId="30" applyFont="1" applyFill="1" applyBorder="1" applyAlignment="1" applyProtection="1">
      <alignment/>
      <protection locked="0"/>
    </xf>
    <xf numFmtId="0" fontId="21" fillId="0" borderId="31" xfId="27" applyFont="1" applyFill="1" applyBorder="1" applyAlignment="1" applyProtection="1">
      <alignment/>
      <protection locked="0"/>
    </xf>
    <xf numFmtId="0" fontId="21" fillId="0" borderId="17" xfId="30" applyFont="1" applyFill="1" applyBorder="1" applyAlignment="1" applyProtection="1">
      <alignment/>
      <protection locked="0"/>
    </xf>
    <xf numFmtId="0" fontId="21" fillId="0" borderId="43" xfId="29" applyFont="1" applyFill="1" applyBorder="1" applyAlignment="1" applyProtection="1">
      <alignment horizontal="center"/>
      <protection locked="0"/>
    </xf>
    <xf numFmtId="0" fontId="21" fillId="0" borderId="52" xfId="30" applyFont="1" applyFill="1" applyBorder="1" applyAlignment="1" applyProtection="1">
      <alignment horizontal="center"/>
      <protection locked="0"/>
    </xf>
    <xf numFmtId="1" fontId="0" fillId="0" borderId="48" xfId="0" applyNumberFormat="1" applyFill="1" applyBorder="1" applyAlignment="1" applyProtection="1">
      <alignment horizontal="center"/>
      <protection/>
    </xf>
    <xf numFmtId="1" fontId="0" fillId="0" borderId="31" xfId="0" applyNumberFormat="1" applyFill="1" applyBorder="1" applyAlignment="1" applyProtection="1">
      <alignment horizontal="center"/>
      <protection/>
    </xf>
    <xf numFmtId="1" fontId="0" fillId="0" borderId="43" xfId="0" applyNumberFormat="1" applyFill="1" applyBorder="1" applyAlignment="1" applyProtection="1">
      <alignment horizontal="center"/>
      <protection/>
    </xf>
    <xf numFmtId="165" fontId="42" fillId="0" borderId="16" xfId="15" applyNumberFormat="1" applyFill="1" applyBorder="1" applyAlignment="1" applyProtection="1">
      <alignment horizontal="center"/>
      <protection locked="0"/>
    </xf>
    <xf numFmtId="2" fontId="42" fillId="0" borderId="17" xfId="16" applyNumberFormat="1" applyFill="1" applyBorder="1" applyAlignment="1" applyProtection="1">
      <alignment horizontal="center"/>
      <protection locked="0"/>
    </xf>
    <xf numFmtId="1" fontId="42" fillId="0" borderId="17" xfId="17" applyNumberFormat="1" applyFill="1" applyBorder="1" applyAlignment="1" applyProtection="1">
      <alignment horizontal="center"/>
      <protection locked="0"/>
    </xf>
    <xf numFmtId="1" fontId="42" fillId="0" borderId="55" xfId="20" applyNumberFormat="1" applyFill="1" applyBorder="1" applyAlignment="1" applyProtection="1">
      <alignment horizontal="center"/>
      <protection locked="0"/>
    </xf>
    <xf numFmtId="1" fontId="0" fillId="0" borderId="56" xfId="0" applyNumberFormat="1" applyFill="1" applyBorder="1" applyAlignment="1" applyProtection="1">
      <alignment horizontal="center"/>
      <protection/>
    </xf>
    <xf numFmtId="1" fontId="0" fillId="0" borderId="57" xfId="0" applyNumberFormat="1" applyFill="1" applyBorder="1" applyAlignment="1" applyProtection="1">
      <alignment horizontal="center"/>
      <protection/>
    </xf>
    <xf numFmtId="1" fontId="0" fillId="0" borderId="58" xfId="0" applyNumberFormat="1" applyFill="1" applyBorder="1" applyAlignment="1" applyProtection="1">
      <alignment horizontal="center"/>
      <protection/>
    </xf>
    <xf numFmtId="2" fontId="42" fillId="0" borderId="18" xfId="23" applyNumberFormat="1" applyFill="1" applyBorder="1" applyAlignment="1" applyProtection="1">
      <alignment horizontal="center"/>
      <protection/>
    </xf>
    <xf numFmtId="165" fontId="42" fillId="0" borderId="11" xfId="15" applyNumberFormat="1" applyFill="1" applyBorder="1" applyAlignment="1" applyProtection="1">
      <alignment horizontal="center"/>
      <protection locked="0"/>
    </xf>
    <xf numFmtId="1" fontId="0" fillId="0" borderId="59" xfId="0" applyNumberFormat="1" applyFill="1" applyBorder="1" applyAlignment="1" applyProtection="1">
      <alignment horizontal="center"/>
      <protection/>
    </xf>
    <xf numFmtId="1" fontId="0" fillId="0" borderId="60" xfId="0" applyNumberFormat="1" applyFill="1" applyBorder="1" applyAlignment="1" applyProtection="1">
      <alignment horizontal="center"/>
      <protection/>
    </xf>
    <xf numFmtId="1" fontId="0" fillId="0" borderId="61" xfId="0" applyNumberFormat="1" applyFill="1" applyBorder="1" applyAlignment="1" applyProtection="1">
      <alignment horizontal="center"/>
      <protection/>
    </xf>
    <xf numFmtId="2" fontId="42" fillId="0" borderId="39" xfId="23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6" fillId="0" borderId="33" xfId="0" applyFont="1" applyFill="1" applyBorder="1" applyAlignment="1" applyProtection="1">
      <alignment horizontal="left"/>
      <protection locked="0"/>
    </xf>
    <xf numFmtId="0" fontId="26" fillId="0" borderId="62" xfId="0" applyFont="1" applyFill="1" applyBorder="1" applyAlignment="1" applyProtection="1">
      <alignment horizontal="left"/>
      <protection locked="0"/>
    </xf>
    <xf numFmtId="0" fontId="26" fillId="0" borderId="63" xfId="0" applyFont="1" applyFill="1" applyBorder="1" applyAlignment="1" applyProtection="1">
      <alignment horizontal="left"/>
      <protection locked="0"/>
    </xf>
    <xf numFmtId="0" fontId="26" fillId="0" borderId="40" xfId="0" applyFont="1" applyFill="1" applyBorder="1" applyAlignment="1" applyProtection="1">
      <alignment horizontal="left"/>
      <protection locked="0"/>
    </xf>
    <xf numFmtId="0" fontId="26" fillId="0" borderId="64" xfId="0" applyFont="1" applyFill="1" applyBorder="1" applyAlignment="1" applyProtection="1">
      <alignment horizontal="left"/>
      <protection locked="0"/>
    </xf>
    <xf numFmtId="0" fontId="26" fillId="0" borderId="3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5" fillId="0" borderId="33" xfId="32" applyFont="1" applyFill="1" applyBorder="1" applyAlignment="1" applyProtection="1">
      <alignment horizontal="left"/>
      <protection locked="0"/>
    </xf>
    <xf numFmtId="0" fontId="25" fillId="0" borderId="62" xfId="32" applyFont="1" applyFill="1" applyBorder="1" applyAlignment="1" applyProtection="1">
      <alignment horizontal="left"/>
      <protection locked="0"/>
    </xf>
    <xf numFmtId="0" fontId="25" fillId="0" borderId="63" xfId="32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25" fillId="0" borderId="65" xfId="29" applyFont="1" applyFill="1" applyBorder="1" applyAlignment="1" applyProtection="1">
      <alignment horizontal="left"/>
      <protection locked="0"/>
    </xf>
    <xf numFmtId="0" fontId="25" fillId="0" borderId="45" xfId="29" applyFont="1" applyFill="1" applyBorder="1" applyAlignment="1" applyProtection="1">
      <alignment horizontal="left"/>
      <protection locked="0"/>
    </xf>
    <xf numFmtId="0" fontId="25" fillId="0" borderId="54" xfId="29" applyFont="1" applyFill="1" applyBorder="1" applyAlignment="1" applyProtection="1">
      <alignment horizontal="left"/>
      <protection locked="0"/>
    </xf>
    <xf numFmtId="0" fontId="25" fillId="0" borderId="65" xfId="28" applyFont="1" applyFill="1" applyBorder="1" applyAlignment="1" applyProtection="1">
      <alignment horizontal="left"/>
      <protection locked="0"/>
    </xf>
    <xf numFmtId="0" fontId="25" fillId="0" borderId="51" xfId="28" applyFont="1" applyFill="1" applyBorder="1" applyAlignment="1" applyProtection="1">
      <alignment horizontal="left"/>
      <protection locked="0"/>
    </xf>
    <xf numFmtId="0" fontId="25" fillId="0" borderId="54" xfId="28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25" fillId="0" borderId="33" xfId="30" applyFont="1" applyFill="1" applyBorder="1" applyAlignment="1" applyProtection="1">
      <alignment horizontal="left"/>
      <protection locked="0"/>
    </xf>
    <xf numFmtId="0" fontId="25" fillId="0" borderId="40" xfId="30" applyFont="1" applyFill="1" applyBorder="1" applyAlignment="1" applyProtection="1">
      <alignment horizontal="left"/>
      <protection locked="0"/>
    </xf>
    <xf numFmtId="0" fontId="25" fillId="0" borderId="63" xfId="30" applyFont="1" applyFill="1" applyBorder="1" applyAlignment="1" applyProtection="1">
      <alignment horizontal="left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12" fillId="0" borderId="6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6" fillId="0" borderId="65" xfId="0" applyFont="1" applyFill="1" applyBorder="1" applyAlignment="1" applyProtection="1">
      <alignment horizontal="left"/>
      <protection locked="0"/>
    </xf>
    <xf numFmtId="0" fontId="26" fillId="0" borderId="51" xfId="0" applyFont="1" applyFill="1" applyBorder="1" applyAlignment="1" applyProtection="1">
      <alignment horizontal="left"/>
      <protection locked="0"/>
    </xf>
    <xf numFmtId="0" fontId="26" fillId="0" borderId="54" xfId="0" applyFont="1" applyFill="1" applyBorder="1" applyAlignment="1" applyProtection="1">
      <alignment horizontal="left"/>
      <protection locked="0"/>
    </xf>
    <xf numFmtId="0" fontId="25" fillId="0" borderId="65" xfId="27" applyFont="1" applyFill="1" applyBorder="1" applyAlignment="1" applyProtection="1">
      <alignment horizontal="left"/>
      <protection locked="0"/>
    </xf>
    <xf numFmtId="0" fontId="25" fillId="0" borderId="45" xfId="27" applyFont="1" applyFill="1" applyBorder="1" applyAlignment="1" applyProtection="1">
      <alignment horizontal="left"/>
      <protection locked="0"/>
    </xf>
    <xf numFmtId="0" fontId="25" fillId="0" borderId="30" xfId="27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65" fontId="1" fillId="0" borderId="56" xfId="0" applyNumberFormat="1" applyFont="1" applyBorder="1" applyAlignment="1" applyProtection="1">
      <alignment horizontal="center"/>
      <protection locked="0"/>
    </xf>
    <xf numFmtId="165" fontId="1" fillId="0" borderId="57" xfId="0" applyNumberFormat="1" applyFont="1" applyBorder="1" applyAlignment="1" applyProtection="1">
      <alignment horizontal="center"/>
      <protection locked="0"/>
    </xf>
    <xf numFmtId="165" fontId="1" fillId="0" borderId="58" xfId="0" applyNumberFormat="1" applyFont="1" applyBorder="1" applyAlignment="1" applyProtection="1">
      <alignment horizontal="center"/>
      <protection locked="0"/>
    </xf>
    <xf numFmtId="1" fontId="1" fillId="0" borderId="67" xfId="0" applyNumberFormat="1" applyFont="1" applyBorder="1" applyAlignment="1" applyProtection="1">
      <alignment horizontal="center"/>
      <protection locked="0"/>
    </xf>
    <xf numFmtId="1" fontId="1" fillId="0" borderId="57" xfId="0" applyNumberFormat="1" applyFont="1" applyBorder="1" applyAlignment="1" applyProtection="1">
      <alignment horizontal="center"/>
      <protection locked="0"/>
    </xf>
    <xf numFmtId="1" fontId="1" fillId="0" borderId="68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400050</xdr:rowOff>
    </xdr:from>
    <xdr:to>
      <xdr:col>5</xdr:col>
      <xdr:colOff>1295400</xdr:colOff>
      <xdr:row>0</xdr:row>
      <xdr:rowOff>1238250</xdr:rowOff>
    </xdr:to>
    <xdr:pic>
      <xdr:nvPicPr>
        <xdr:cNvPr id="1" name="Picture 6" descr="3 rad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4133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9"/>
  <sheetViews>
    <sheetView tabSelected="1" view="pageBreakPreview" zoomScale="90" zoomScaleSheetLayoutView="90" zoomScalePageLayoutView="0" workbookViewId="0" topLeftCell="A1">
      <selection activeCell="J9" sqref="J9"/>
    </sheetView>
  </sheetViews>
  <sheetFormatPr defaultColWidth="9.00390625" defaultRowHeight="12.75"/>
  <cols>
    <col min="1" max="1" width="1.12109375" style="0" customWidth="1"/>
    <col min="2" max="2" width="3.375" style="0" customWidth="1"/>
    <col min="3" max="3" width="15.875" style="0" customWidth="1"/>
    <col min="4" max="4" width="10.375" style="0" customWidth="1"/>
    <col min="5" max="5" width="9.375" style="0" customWidth="1"/>
    <col min="6" max="6" width="22.75390625" style="0" customWidth="1"/>
    <col min="7" max="7" width="13.75390625" style="22" customWidth="1"/>
    <col min="8" max="10" width="13.75390625" style="20" customWidth="1"/>
    <col min="11" max="11" width="13.00390625" style="23" customWidth="1"/>
    <col min="12" max="12" width="3.125" style="0" customWidth="1"/>
    <col min="13" max="13" width="6.125" style="0" hidden="1" customWidth="1"/>
    <col min="14" max="14" width="5.875" style="0" hidden="1" customWidth="1"/>
    <col min="15" max="15" width="5.25390625" style="0" hidden="1" customWidth="1"/>
    <col min="16" max="16" width="4.75390625" style="0" hidden="1" customWidth="1"/>
    <col min="21" max="21" width="7.25390625" style="0" customWidth="1"/>
    <col min="22" max="22" width="6.375" style="0" customWidth="1"/>
    <col min="23" max="23" width="5.00390625" style="0" customWidth="1"/>
  </cols>
  <sheetData>
    <row r="1" ht="141" customHeight="1"/>
    <row r="2" spans="1:11" ht="18.75" customHeight="1">
      <c r="A2" s="246" t="s">
        <v>117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4" spans="3:18" ht="26.25">
      <c r="C4" s="24"/>
      <c r="E4" s="24"/>
      <c r="F4" s="25" t="s">
        <v>70</v>
      </c>
      <c r="H4" s="26"/>
      <c r="I4" s="26"/>
      <c r="J4" s="26"/>
      <c r="K4" s="27"/>
      <c r="L4" s="24"/>
      <c r="M4" s="24"/>
      <c r="N4" s="24"/>
      <c r="O4" s="24"/>
      <c r="P4" s="24"/>
      <c r="Q4" s="24"/>
      <c r="R4" s="24"/>
    </row>
    <row r="6" spans="2:18" ht="18">
      <c r="B6" s="247" t="s">
        <v>153</v>
      </c>
      <c r="C6" s="247"/>
      <c r="D6" s="247"/>
      <c r="E6" s="247"/>
      <c r="F6" s="247"/>
      <c r="G6" s="247"/>
      <c r="H6" s="247"/>
      <c r="I6" s="247"/>
      <c r="J6" s="247"/>
      <c r="K6" s="247"/>
      <c r="L6" s="24"/>
      <c r="M6" s="24"/>
      <c r="N6" s="24"/>
      <c r="O6" s="24"/>
      <c r="P6" s="24"/>
      <c r="Q6" s="24"/>
      <c r="R6" s="24"/>
    </row>
    <row r="7" spans="3:18" ht="12.75" customHeight="1">
      <c r="C7" s="24"/>
      <c r="E7" s="24"/>
      <c r="G7" s="28"/>
      <c r="H7" s="26"/>
      <c r="I7" s="26"/>
      <c r="J7" s="26"/>
      <c r="K7" s="27"/>
      <c r="L7" s="24"/>
      <c r="M7" s="24"/>
      <c r="N7" s="24"/>
      <c r="O7" s="24"/>
      <c r="P7" s="24"/>
      <c r="Q7" s="24"/>
      <c r="R7" s="24"/>
    </row>
    <row r="8" spans="3:18" ht="12.75" customHeight="1">
      <c r="C8" s="24"/>
      <c r="E8" s="24"/>
      <c r="F8" s="29"/>
      <c r="H8" s="26"/>
      <c r="I8" s="26"/>
      <c r="J8" s="26"/>
      <c r="K8" s="27"/>
      <c r="L8" s="24"/>
      <c r="M8" s="24"/>
      <c r="N8" s="24"/>
      <c r="O8" s="24"/>
      <c r="P8" s="24"/>
      <c r="Q8" s="24"/>
      <c r="R8" s="24"/>
    </row>
    <row r="10" spans="3:16" ht="12.75">
      <c r="C10" s="30" t="s">
        <v>71</v>
      </c>
      <c r="E10" s="31" t="s">
        <v>183</v>
      </c>
      <c r="L10" s="31"/>
      <c r="M10">
        <f>H10*1</f>
        <v>0</v>
      </c>
      <c r="N10">
        <f>I10/10*0.5</f>
        <v>0</v>
      </c>
      <c r="O10">
        <f>J10*2</f>
        <v>0</v>
      </c>
      <c r="P10">
        <f>K10*0.5</f>
        <v>0</v>
      </c>
    </row>
    <row r="11" spans="3:12" ht="12.75">
      <c r="C11" s="30" t="s">
        <v>72</v>
      </c>
      <c r="E11" t="s">
        <v>118</v>
      </c>
      <c r="L11" s="31"/>
    </row>
    <row r="12" spans="3:12" ht="12.75">
      <c r="C12" s="30" t="s">
        <v>73</v>
      </c>
      <c r="E12" t="s">
        <v>96</v>
      </c>
      <c r="L12" s="31"/>
    </row>
    <row r="13" spans="5:12" ht="12.75">
      <c r="E13" t="s">
        <v>97</v>
      </c>
      <c r="L13" s="31"/>
    </row>
    <row r="14" spans="3:5" ht="12.75" customHeight="1">
      <c r="C14" s="30" t="s">
        <v>74</v>
      </c>
      <c r="E14" t="s">
        <v>83</v>
      </c>
    </row>
    <row r="15" spans="3:5" ht="12.75" customHeight="1">
      <c r="C15" s="30"/>
      <c r="E15" t="s">
        <v>84</v>
      </c>
    </row>
    <row r="16" spans="3:5" ht="12.75">
      <c r="C16" s="30" t="s">
        <v>75</v>
      </c>
      <c r="E16" t="s">
        <v>85</v>
      </c>
    </row>
    <row r="17" spans="3:5" ht="12.75">
      <c r="C17" s="30"/>
      <c r="E17" t="s">
        <v>86</v>
      </c>
    </row>
    <row r="18" ht="12.75">
      <c r="E18" t="s">
        <v>87</v>
      </c>
    </row>
    <row r="19" ht="12.75">
      <c r="E19" t="s">
        <v>76</v>
      </c>
    </row>
    <row r="20" ht="12.75">
      <c r="E20" t="s">
        <v>88</v>
      </c>
    </row>
    <row r="21" ht="12.75">
      <c r="E21" t="s">
        <v>89</v>
      </c>
    </row>
    <row r="22" ht="12.75">
      <c r="E22" t="s">
        <v>90</v>
      </c>
    </row>
    <row r="23" ht="12.75">
      <c r="E23" t="s">
        <v>91</v>
      </c>
    </row>
    <row r="25" ht="12.75">
      <c r="E25" s="20"/>
    </row>
    <row r="26" ht="12.75">
      <c r="E26" s="20"/>
    </row>
    <row r="27" ht="12.75">
      <c r="E27" s="20"/>
    </row>
    <row r="28" ht="12.75">
      <c r="E28" s="20"/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</sheetData>
  <sheetProtection/>
  <mergeCells count="2">
    <mergeCell ref="A2:K2"/>
    <mergeCell ref="B6:K6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landscape" paperSize="9" r:id="rId5"/>
  <headerFooter alignWithMargins="0">
    <oddFooter>&amp;C&amp;P</oddFooter>
  </headerFooter>
  <drawing r:id="rId4"/>
  <legacyDrawing r:id="rId3"/>
  <oleObjects>
    <oleObject progId="PBrush" shapeId="2148069" r:id="rId1"/>
    <oleObject progId="PBrush" shapeId="257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90" zoomScaleNormal="90" zoomScalePageLayoutView="0" workbookViewId="0" topLeftCell="A8">
      <selection activeCell="G23" sqref="G23"/>
    </sheetView>
  </sheetViews>
  <sheetFormatPr defaultColWidth="9.00390625" defaultRowHeight="12.75"/>
  <cols>
    <col min="3" max="3" width="31.25390625" style="0" customWidth="1"/>
    <col min="4" max="4" width="15.375" style="0" customWidth="1"/>
    <col min="5" max="5" width="9.875" style="0" bestFit="1" customWidth="1"/>
  </cols>
  <sheetData>
    <row r="1" ht="15">
      <c r="A1" s="41" t="s">
        <v>99</v>
      </c>
    </row>
    <row r="4" spans="1:6" ht="36" customHeight="1">
      <c r="A4" s="255" t="s">
        <v>111</v>
      </c>
      <c r="B4" s="255"/>
      <c r="C4" s="255"/>
      <c r="D4" s="255"/>
      <c r="E4" s="255"/>
      <c r="F4" s="255"/>
    </row>
    <row r="5" spans="1:6" ht="24" thickBot="1">
      <c r="A5" s="94"/>
      <c r="B5" s="94"/>
      <c r="C5" s="94"/>
      <c r="D5" s="94"/>
      <c r="E5" s="94"/>
      <c r="F5" s="94"/>
    </row>
    <row r="6" spans="1:6" ht="18" customHeight="1" thickBot="1">
      <c r="A6" s="65" t="s">
        <v>47</v>
      </c>
      <c r="B6" s="259" t="s">
        <v>2</v>
      </c>
      <c r="C6" s="260"/>
      <c r="D6" s="261"/>
      <c r="E6" s="113" t="s">
        <v>110</v>
      </c>
      <c r="F6" s="63"/>
    </row>
    <row r="7" spans="1:6" ht="22.5" customHeight="1" hidden="1">
      <c r="A7" s="66"/>
      <c r="B7" s="67"/>
      <c r="C7" s="68"/>
      <c r="D7" s="107"/>
      <c r="E7" s="108"/>
      <c r="F7" s="24"/>
    </row>
    <row r="8" spans="1:6" ht="18">
      <c r="A8" s="91" t="s">
        <v>17</v>
      </c>
      <c r="B8" s="235" t="s">
        <v>202</v>
      </c>
      <c r="C8" s="236"/>
      <c r="D8" s="237"/>
      <c r="E8" s="109">
        <v>766</v>
      </c>
      <c r="F8" s="64"/>
    </row>
    <row r="9" spans="1:6" ht="18">
      <c r="A9" s="92" t="s">
        <v>18</v>
      </c>
      <c r="B9" s="235" t="s">
        <v>120</v>
      </c>
      <c r="C9" s="238"/>
      <c r="D9" s="238"/>
      <c r="E9" s="109">
        <v>708.35</v>
      </c>
      <c r="F9" s="24"/>
    </row>
    <row r="10" spans="1:9" ht="18.75">
      <c r="A10" s="93" t="s">
        <v>19</v>
      </c>
      <c r="B10" s="249" t="s">
        <v>204</v>
      </c>
      <c r="C10" s="250"/>
      <c r="D10" s="251"/>
      <c r="E10" s="109">
        <v>678.3</v>
      </c>
      <c r="F10" s="24"/>
      <c r="G10" s="248"/>
      <c r="H10" s="248"/>
      <c r="I10" s="248"/>
    </row>
    <row r="11" spans="1:6" ht="18.75">
      <c r="A11" s="92" t="s">
        <v>25</v>
      </c>
      <c r="B11" s="256" t="s">
        <v>205</v>
      </c>
      <c r="C11" s="257"/>
      <c r="D11" s="258"/>
      <c r="E11" s="112">
        <v>655.15</v>
      </c>
      <c r="F11" s="24"/>
    </row>
    <row r="12" spans="1:6" ht="18">
      <c r="A12" s="92" t="s">
        <v>26</v>
      </c>
      <c r="B12" s="235" t="s">
        <v>170</v>
      </c>
      <c r="C12" s="238"/>
      <c r="D12" s="239"/>
      <c r="E12" s="109">
        <v>628.7</v>
      </c>
      <c r="F12" s="234"/>
    </row>
    <row r="13" spans="1:9" ht="18">
      <c r="A13" s="93" t="s">
        <v>27</v>
      </c>
      <c r="B13" s="240" t="s">
        <v>203</v>
      </c>
      <c r="C13" s="238"/>
      <c r="D13" s="241"/>
      <c r="E13" s="109">
        <v>577.8</v>
      </c>
      <c r="F13" s="24"/>
      <c r="G13" s="248"/>
      <c r="H13" s="248"/>
      <c r="I13" s="248"/>
    </row>
    <row r="14" spans="1:9" ht="18.75">
      <c r="A14" s="92" t="s">
        <v>20</v>
      </c>
      <c r="B14" s="268" t="s">
        <v>206</v>
      </c>
      <c r="C14" s="269"/>
      <c r="D14" s="270"/>
      <c r="E14" s="112">
        <v>574.6</v>
      </c>
      <c r="F14" s="234"/>
      <c r="G14" s="248"/>
      <c r="H14" s="248"/>
      <c r="I14" s="248"/>
    </row>
    <row r="15" spans="1:6" ht="18.75">
      <c r="A15" s="92" t="s">
        <v>23</v>
      </c>
      <c r="B15" s="252" t="s">
        <v>201</v>
      </c>
      <c r="C15" s="253"/>
      <c r="D15" s="254"/>
      <c r="E15" s="109">
        <v>571.5</v>
      </c>
      <c r="F15" s="234"/>
    </row>
    <row r="16" spans="1:6" ht="18.75">
      <c r="A16" s="93" t="s">
        <v>24</v>
      </c>
      <c r="B16" s="242" t="s">
        <v>67</v>
      </c>
      <c r="C16" s="243"/>
      <c r="D16" s="244"/>
      <c r="E16" s="109">
        <v>545.5</v>
      </c>
      <c r="F16" s="24"/>
    </row>
    <row r="17" spans="1:6" ht="18">
      <c r="A17" s="92" t="s">
        <v>21</v>
      </c>
      <c r="B17" s="265" t="s">
        <v>160</v>
      </c>
      <c r="C17" s="266"/>
      <c r="D17" s="267"/>
      <c r="E17" s="110">
        <v>527.55</v>
      </c>
      <c r="F17" s="24"/>
    </row>
    <row r="18" spans="1:6" ht="18">
      <c r="A18" s="92" t="s">
        <v>22</v>
      </c>
      <c r="B18" s="122"/>
      <c r="C18" s="114"/>
      <c r="D18" s="114"/>
      <c r="E18" s="110"/>
      <c r="F18" s="24"/>
    </row>
    <row r="19" spans="1:6" ht="18">
      <c r="A19" s="93" t="s">
        <v>28</v>
      </c>
      <c r="B19" s="122"/>
      <c r="C19" s="114"/>
      <c r="D19" s="114"/>
      <c r="E19" s="110"/>
      <c r="F19" s="24"/>
    </row>
    <row r="20" spans="1:6" ht="18">
      <c r="A20" s="92" t="s">
        <v>29</v>
      </c>
      <c r="B20" s="122"/>
      <c r="C20" s="114"/>
      <c r="D20" s="114"/>
      <c r="E20" s="110"/>
      <c r="F20" s="24"/>
    </row>
    <row r="21" spans="1:6" ht="18.75" thickBot="1">
      <c r="A21" s="135" t="s">
        <v>30</v>
      </c>
      <c r="B21" s="262"/>
      <c r="C21" s="263"/>
      <c r="D21" s="264"/>
      <c r="E21" s="111"/>
      <c r="F21" s="24"/>
    </row>
    <row r="22" spans="1:6" ht="18">
      <c r="A22" s="38"/>
      <c r="B22" s="62"/>
      <c r="C22" s="62"/>
      <c r="D22" s="62"/>
      <c r="E22" s="56"/>
      <c r="F22" s="24"/>
    </row>
    <row r="23" spans="1:6" ht="18">
      <c r="A23" s="38"/>
      <c r="B23" s="248"/>
      <c r="C23" s="248"/>
      <c r="D23" s="248"/>
      <c r="E23" s="56"/>
      <c r="F23" s="24"/>
    </row>
    <row r="24" spans="1:6" ht="18.75" thickBot="1">
      <c r="A24" s="24"/>
      <c r="B24" s="248" t="s">
        <v>241</v>
      </c>
      <c r="C24" s="248"/>
      <c r="D24" s="248"/>
      <c r="E24" s="56"/>
      <c r="F24" s="24"/>
    </row>
    <row r="25" spans="1:5" ht="18">
      <c r="A25" s="136"/>
      <c r="B25" s="132" t="s">
        <v>242</v>
      </c>
      <c r="C25" s="132"/>
      <c r="D25" s="132"/>
      <c r="E25" s="245">
        <v>824.15</v>
      </c>
    </row>
    <row r="26" spans="1:5" ht="18.75" thickBot="1">
      <c r="A26" s="137"/>
      <c r="B26" s="133"/>
      <c r="C26" s="133"/>
      <c r="D26" s="133"/>
      <c r="E26" s="134"/>
    </row>
    <row r="27" spans="1:4" ht="18">
      <c r="A27" s="40"/>
      <c r="B27" s="62"/>
      <c r="C27" s="62"/>
      <c r="D27" s="62"/>
    </row>
    <row r="28" spans="1:4" ht="18">
      <c r="A28" s="40"/>
      <c r="B28" s="62"/>
      <c r="C28" s="62"/>
      <c r="D28" s="62"/>
    </row>
    <row r="29" spans="2:4" ht="18">
      <c r="B29" s="62"/>
      <c r="C29" s="62"/>
      <c r="D29" s="62"/>
    </row>
    <row r="30" spans="2:4" ht="18">
      <c r="B30" s="62"/>
      <c r="C30" s="62"/>
      <c r="D30" s="62"/>
    </row>
    <row r="31" spans="2:4" ht="18">
      <c r="B31" s="62"/>
      <c r="C31" s="62"/>
      <c r="D31" s="62"/>
    </row>
  </sheetData>
  <sheetProtection/>
  <mergeCells count="13">
    <mergeCell ref="B24:D24"/>
    <mergeCell ref="A4:F4"/>
    <mergeCell ref="B11:D11"/>
    <mergeCell ref="B6:D6"/>
    <mergeCell ref="B21:D21"/>
    <mergeCell ref="B17:D17"/>
    <mergeCell ref="B14:D14"/>
    <mergeCell ref="G10:I10"/>
    <mergeCell ref="G13:I13"/>
    <mergeCell ref="G14:I14"/>
    <mergeCell ref="B10:D10"/>
    <mergeCell ref="B15:D15"/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90" zoomScaleNormal="90" zoomScaleSheetLayoutView="100" zoomScalePageLayoutView="0" workbookViewId="0" topLeftCell="B1">
      <selection activeCell="N12" sqref="N12"/>
    </sheetView>
  </sheetViews>
  <sheetFormatPr defaultColWidth="9.00390625" defaultRowHeight="12.75"/>
  <cols>
    <col min="1" max="1" width="6.75390625" style="2" customWidth="1"/>
    <col min="2" max="2" width="15.375" style="2" bestFit="1" customWidth="1"/>
    <col min="3" max="3" width="12.125" style="2" customWidth="1"/>
    <col min="4" max="4" width="26.25390625" style="2" customWidth="1"/>
    <col min="5" max="5" width="14.25390625" style="3" bestFit="1" customWidth="1"/>
    <col min="6" max="6" width="5.875" style="9" customWidth="1"/>
    <col min="7" max="7" width="8.625" style="12" customWidth="1"/>
    <col min="8" max="8" width="6.625" style="12" customWidth="1"/>
    <col min="9" max="9" width="10.00390625" style="12" customWidth="1"/>
    <col min="10" max="10" width="5.875" style="12" customWidth="1"/>
    <col min="11" max="11" width="8.625" style="12" customWidth="1"/>
    <col min="12" max="12" width="6.625" style="12" bestFit="1" customWidth="1"/>
    <col min="13" max="13" width="10.00390625" style="12" bestFit="1" customWidth="1"/>
    <col min="14" max="14" width="8.625" style="6" customWidth="1"/>
    <col min="15" max="16384" width="9.125" style="2" customWidth="1"/>
  </cols>
  <sheetData>
    <row r="1" spans="1:14" ht="18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3" spans="1:14" ht="23.25">
      <c r="A3" s="271" t="s">
        <v>101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ht="13.5" thickBot="1"/>
    <row r="5" spans="1:14" ht="12.75">
      <c r="A5" s="74"/>
      <c r="B5" s="77"/>
      <c r="C5" s="73"/>
      <c r="D5" s="73"/>
      <c r="E5" s="78"/>
      <c r="F5" s="272" t="s">
        <v>3</v>
      </c>
      <c r="G5" s="273"/>
      <c r="H5" s="273"/>
      <c r="I5" s="274"/>
      <c r="J5" s="275" t="s">
        <v>4</v>
      </c>
      <c r="K5" s="276"/>
      <c r="L5" s="276"/>
      <c r="M5" s="277"/>
      <c r="N5" s="83" t="s">
        <v>5</v>
      </c>
    </row>
    <row r="6" spans="1:14" ht="13.5" thickBot="1">
      <c r="A6" s="75" t="s">
        <v>47</v>
      </c>
      <c r="B6" s="79" t="s">
        <v>0</v>
      </c>
      <c r="C6" s="4" t="s">
        <v>1</v>
      </c>
      <c r="D6" s="4" t="s">
        <v>2</v>
      </c>
      <c r="E6" s="80" t="s">
        <v>51</v>
      </c>
      <c r="F6" s="10" t="s">
        <v>50</v>
      </c>
      <c r="G6" s="33" t="s">
        <v>11</v>
      </c>
      <c r="H6" s="13" t="s">
        <v>10</v>
      </c>
      <c r="I6" s="14" t="s">
        <v>9</v>
      </c>
      <c r="J6" s="81" t="s">
        <v>50</v>
      </c>
      <c r="K6" s="13" t="s">
        <v>11</v>
      </c>
      <c r="L6" s="13" t="s">
        <v>10</v>
      </c>
      <c r="M6" s="82" t="s">
        <v>9</v>
      </c>
      <c r="N6" s="84" t="s">
        <v>6</v>
      </c>
    </row>
    <row r="7" spans="1:14" ht="15">
      <c r="A7" s="69" t="s">
        <v>17</v>
      </c>
      <c r="B7" s="209" t="s">
        <v>169</v>
      </c>
      <c r="C7" s="211" t="s">
        <v>14</v>
      </c>
      <c r="D7" s="208" t="s">
        <v>202</v>
      </c>
      <c r="E7" s="216">
        <v>1999</v>
      </c>
      <c r="F7" s="146">
        <v>3.35</v>
      </c>
      <c r="G7" s="147">
        <v>7.5</v>
      </c>
      <c r="H7" s="148">
        <v>28</v>
      </c>
      <c r="I7" s="149">
        <v>29</v>
      </c>
      <c r="J7" s="150">
        <f aca="true" t="shared" si="0" ref="J7:J42">IF(F7=0,F7-F7,(IF(F7&gt;=11,0,((F7*10)-110)*(-1))))</f>
        <v>76.5</v>
      </c>
      <c r="K7" s="151">
        <f aca="true" t="shared" si="1" ref="K7:K42">IF(G7&lt;=3,0,(IF(G7&lt;=6.5,(G7-3)*10,(35+((G7-6.5)*20)))))</f>
        <v>55</v>
      </c>
      <c r="L7" s="151">
        <f aca="true" t="shared" si="2" ref="L7:L42">H7*3.5</f>
        <v>98</v>
      </c>
      <c r="M7" s="152">
        <f aca="true" t="shared" si="3" ref="M7:M42">I7*2.25</f>
        <v>65.25</v>
      </c>
      <c r="N7" s="153">
        <f aca="true" t="shared" si="4" ref="N7:N42">SUM(J7:M7)</f>
        <v>294.75</v>
      </c>
    </row>
    <row r="8" spans="1:14" ht="15">
      <c r="A8" s="76" t="s">
        <v>18</v>
      </c>
      <c r="B8" s="124" t="s">
        <v>249</v>
      </c>
      <c r="C8" s="125" t="s">
        <v>172</v>
      </c>
      <c r="D8" s="127" t="s">
        <v>114</v>
      </c>
      <c r="E8" s="126">
        <v>1999</v>
      </c>
      <c r="F8" s="146">
        <v>3.29</v>
      </c>
      <c r="G8" s="147">
        <v>7.2</v>
      </c>
      <c r="H8" s="148">
        <v>19</v>
      </c>
      <c r="I8" s="149">
        <v>36</v>
      </c>
      <c r="J8" s="150">
        <f t="shared" si="0"/>
        <v>77.1</v>
      </c>
      <c r="K8" s="151">
        <f t="shared" si="1"/>
        <v>49</v>
      </c>
      <c r="L8" s="151">
        <f t="shared" si="2"/>
        <v>66.5</v>
      </c>
      <c r="M8" s="152">
        <f t="shared" si="3"/>
        <v>81</v>
      </c>
      <c r="N8" s="153">
        <f t="shared" si="4"/>
        <v>273.6</v>
      </c>
    </row>
    <row r="9" spans="1:14" ht="15">
      <c r="A9" s="76" t="s">
        <v>19</v>
      </c>
      <c r="B9" s="174" t="s">
        <v>231</v>
      </c>
      <c r="C9" s="175" t="s">
        <v>8</v>
      </c>
      <c r="D9" s="178" t="s">
        <v>120</v>
      </c>
      <c r="E9" s="177">
        <v>2000</v>
      </c>
      <c r="F9" s="146">
        <v>3.81</v>
      </c>
      <c r="G9" s="147">
        <v>6.2</v>
      </c>
      <c r="H9" s="148">
        <v>25</v>
      </c>
      <c r="I9" s="149">
        <v>32</v>
      </c>
      <c r="J9" s="150">
        <f t="shared" si="0"/>
        <v>71.9</v>
      </c>
      <c r="K9" s="151">
        <f t="shared" si="1"/>
        <v>32</v>
      </c>
      <c r="L9" s="151">
        <f t="shared" si="2"/>
        <v>87.5</v>
      </c>
      <c r="M9" s="152">
        <f t="shared" si="3"/>
        <v>72</v>
      </c>
      <c r="N9" s="153">
        <f t="shared" si="4"/>
        <v>263.4</v>
      </c>
    </row>
    <row r="10" spans="1:14" ht="15">
      <c r="A10" s="76" t="s">
        <v>25</v>
      </c>
      <c r="B10" s="161" t="s">
        <v>215</v>
      </c>
      <c r="C10" s="162" t="s">
        <v>13</v>
      </c>
      <c r="D10" s="208" t="s">
        <v>202</v>
      </c>
      <c r="E10" s="164">
        <v>1999</v>
      </c>
      <c r="F10" s="146">
        <v>4.31</v>
      </c>
      <c r="G10" s="147">
        <v>7.3</v>
      </c>
      <c r="H10" s="148">
        <v>16</v>
      </c>
      <c r="I10" s="149">
        <v>30</v>
      </c>
      <c r="J10" s="150">
        <f t="shared" si="0"/>
        <v>66.9</v>
      </c>
      <c r="K10" s="151">
        <f t="shared" si="1"/>
        <v>51</v>
      </c>
      <c r="L10" s="151">
        <f t="shared" si="2"/>
        <v>56</v>
      </c>
      <c r="M10" s="152">
        <f t="shared" si="3"/>
        <v>67.5</v>
      </c>
      <c r="N10" s="153">
        <f t="shared" si="4"/>
        <v>241.4</v>
      </c>
    </row>
    <row r="11" spans="1:14" ht="15">
      <c r="A11" s="76" t="s">
        <v>26</v>
      </c>
      <c r="B11" s="124" t="s">
        <v>233</v>
      </c>
      <c r="C11" s="125" t="s">
        <v>234</v>
      </c>
      <c r="D11" s="179" t="s">
        <v>67</v>
      </c>
      <c r="E11" s="180">
        <v>1998</v>
      </c>
      <c r="F11" s="146">
        <v>3.51</v>
      </c>
      <c r="G11" s="147">
        <v>8.1</v>
      </c>
      <c r="H11" s="148">
        <v>12</v>
      </c>
      <c r="I11" s="149">
        <v>25</v>
      </c>
      <c r="J11" s="150">
        <f t="shared" si="0"/>
        <v>74.9</v>
      </c>
      <c r="K11" s="151">
        <f t="shared" si="1"/>
        <v>67</v>
      </c>
      <c r="L11" s="151">
        <f t="shared" si="2"/>
        <v>42</v>
      </c>
      <c r="M11" s="152">
        <f t="shared" si="3"/>
        <v>56.25</v>
      </c>
      <c r="N11" s="153">
        <f t="shared" si="4"/>
        <v>240.15</v>
      </c>
    </row>
    <row r="12" spans="1:14" ht="15">
      <c r="A12" s="76" t="s">
        <v>27</v>
      </c>
      <c r="B12" s="124" t="s">
        <v>239</v>
      </c>
      <c r="C12" s="125" t="s">
        <v>238</v>
      </c>
      <c r="D12" s="179" t="s">
        <v>204</v>
      </c>
      <c r="E12" s="126">
        <v>1998</v>
      </c>
      <c r="F12" s="146">
        <v>5.1</v>
      </c>
      <c r="G12" s="147">
        <v>7.6</v>
      </c>
      <c r="H12" s="148">
        <v>13</v>
      </c>
      <c r="I12" s="149">
        <v>34</v>
      </c>
      <c r="J12" s="150">
        <f t="shared" si="0"/>
        <v>59</v>
      </c>
      <c r="K12" s="151">
        <f t="shared" si="1"/>
        <v>56.99999999999999</v>
      </c>
      <c r="L12" s="151">
        <f t="shared" si="2"/>
        <v>45.5</v>
      </c>
      <c r="M12" s="152">
        <f t="shared" si="3"/>
        <v>76.5</v>
      </c>
      <c r="N12" s="153">
        <f t="shared" si="4"/>
        <v>238</v>
      </c>
    </row>
    <row r="13" spans="1:14" ht="15">
      <c r="A13" s="76" t="s">
        <v>20</v>
      </c>
      <c r="B13" s="161" t="s">
        <v>216</v>
      </c>
      <c r="C13" s="162" t="s">
        <v>92</v>
      </c>
      <c r="D13" s="163" t="s">
        <v>202</v>
      </c>
      <c r="E13" s="164">
        <v>1998</v>
      </c>
      <c r="F13" s="146">
        <v>4.79</v>
      </c>
      <c r="G13" s="147">
        <v>7.3</v>
      </c>
      <c r="H13" s="148">
        <v>16</v>
      </c>
      <c r="I13" s="149">
        <v>27</v>
      </c>
      <c r="J13" s="150">
        <f t="shared" si="0"/>
        <v>62.1</v>
      </c>
      <c r="K13" s="151">
        <f t="shared" si="1"/>
        <v>51</v>
      </c>
      <c r="L13" s="151">
        <f t="shared" si="2"/>
        <v>56</v>
      </c>
      <c r="M13" s="152">
        <f t="shared" si="3"/>
        <v>60.75</v>
      </c>
      <c r="N13" s="153">
        <f t="shared" si="4"/>
        <v>229.85</v>
      </c>
    </row>
    <row r="14" spans="1:14" ht="15">
      <c r="A14" s="76" t="s">
        <v>23</v>
      </c>
      <c r="B14" s="154" t="s">
        <v>208</v>
      </c>
      <c r="C14" s="155" t="s">
        <v>209</v>
      </c>
      <c r="D14" s="214" t="s">
        <v>205</v>
      </c>
      <c r="E14" s="156">
        <v>1998</v>
      </c>
      <c r="F14" s="146">
        <v>4.52</v>
      </c>
      <c r="G14" s="147">
        <v>6.6</v>
      </c>
      <c r="H14" s="148">
        <v>19</v>
      </c>
      <c r="I14" s="149">
        <v>27</v>
      </c>
      <c r="J14" s="150">
        <f t="shared" si="0"/>
        <v>64.80000000000001</v>
      </c>
      <c r="K14" s="151">
        <f t="shared" si="1"/>
        <v>36.99999999999999</v>
      </c>
      <c r="L14" s="151">
        <f t="shared" si="2"/>
        <v>66.5</v>
      </c>
      <c r="M14" s="152">
        <f t="shared" si="3"/>
        <v>60.75</v>
      </c>
      <c r="N14" s="153">
        <f t="shared" si="4"/>
        <v>229.05</v>
      </c>
    </row>
    <row r="15" spans="1:14" ht="15">
      <c r="A15" s="76" t="s">
        <v>24</v>
      </c>
      <c r="B15" s="124" t="s">
        <v>250</v>
      </c>
      <c r="C15" s="125" t="s">
        <v>16</v>
      </c>
      <c r="D15" s="179" t="s">
        <v>114</v>
      </c>
      <c r="E15" s="126">
        <v>2000</v>
      </c>
      <c r="F15" s="146">
        <v>4.1</v>
      </c>
      <c r="G15" s="147">
        <v>7.1</v>
      </c>
      <c r="H15" s="148">
        <v>12</v>
      </c>
      <c r="I15" s="149">
        <v>31</v>
      </c>
      <c r="J15" s="150">
        <f t="shared" si="0"/>
        <v>69</v>
      </c>
      <c r="K15" s="151">
        <f t="shared" si="1"/>
        <v>46.99999999999999</v>
      </c>
      <c r="L15" s="151">
        <f t="shared" si="2"/>
        <v>42</v>
      </c>
      <c r="M15" s="152">
        <f t="shared" si="3"/>
        <v>69.75</v>
      </c>
      <c r="N15" s="153">
        <f t="shared" si="4"/>
        <v>227.75</v>
      </c>
    </row>
    <row r="16" spans="1:14" ht="15">
      <c r="A16" s="76" t="s">
        <v>21</v>
      </c>
      <c r="B16" s="174" t="s">
        <v>232</v>
      </c>
      <c r="C16" s="175" t="s">
        <v>8</v>
      </c>
      <c r="D16" s="176" t="s">
        <v>120</v>
      </c>
      <c r="E16" s="177">
        <v>2001</v>
      </c>
      <c r="F16" s="146">
        <v>5.32</v>
      </c>
      <c r="G16" s="147">
        <v>6.9</v>
      </c>
      <c r="H16" s="148">
        <v>17</v>
      </c>
      <c r="I16" s="149">
        <v>29</v>
      </c>
      <c r="J16" s="150">
        <f t="shared" si="0"/>
        <v>56.8</v>
      </c>
      <c r="K16" s="151">
        <f t="shared" si="1"/>
        <v>43.00000000000001</v>
      </c>
      <c r="L16" s="151">
        <f t="shared" si="2"/>
        <v>59.5</v>
      </c>
      <c r="M16" s="152">
        <f t="shared" si="3"/>
        <v>65.25</v>
      </c>
      <c r="N16" s="153">
        <f t="shared" si="4"/>
        <v>224.55</v>
      </c>
    </row>
    <row r="17" spans="1:14" ht="15">
      <c r="A17" s="76" t="s">
        <v>22</v>
      </c>
      <c r="B17" s="154" t="s">
        <v>210</v>
      </c>
      <c r="C17" s="155" t="s">
        <v>211</v>
      </c>
      <c r="D17" s="214" t="s">
        <v>205</v>
      </c>
      <c r="E17" s="156">
        <v>1999</v>
      </c>
      <c r="F17" s="146">
        <v>4.47</v>
      </c>
      <c r="G17" s="147">
        <v>6.8</v>
      </c>
      <c r="H17" s="148">
        <v>17</v>
      </c>
      <c r="I17" s="149">
        <v>25</v>
      </c>
      <c r="J17" s="150">
        <f t="shared" si="0"/>
        <v>65.30000000000001</v>
      </c>
      <c r="K17" s="151">
        <f t="shared" si="1"/>
        <v>41</v>
      </c>
      <c r="L17" s="151">
        <f t="shared" si="2"/>
        <v>59.5</v>
      </c>
      <c r="M17" s="152">
        <f t="shared" si="3"/>
        <v>56.25</v>
      </c>
      <c r="N17" s="153">
        <f t="shared" si="4"/>
        <v>222.05</v>
      </c>
    </row>
    <row r="18" spans="1:14" ht="15">
      <c r="A18" s="76" t="s">
        <v>28</v>
      </c>
      <c r="B18" s="174" t="s">
        <v>230</v>
      </c>
      <c r="C18" s="175" t="s">
        <v>8</v>
      </c>
      <c r="D18" s="176" t="s">
        <v>120</v>
      </c>
      <c r="E18" s="177">
        <v>2000</v>
      </c>
      <c r="F18" s="146">
        <v>4.06</v>
      </c>
      <c r="G18" s="147">
        <v>6.7</v>
      </c>
      <c r="H18" s="148">
        <v>14</v>
      </c>
      <c r="I18" s="149">
        <v>28</v>
      </c>
      <c r="J18" s="150">
        <f t="shared" si="0"/>
        <v>69.4</v>
      </c>
      <c r="K18" s="151">
        <f t="shared" si="1"/>
        <v>39</v>
      </c>
      <c r="L18" s="151">
        <f t="shared" si="2"/>
        <v>49</v>
      </c>
      <c r="M18" s="152">
        <f t="shared" si="3"/>
        <v>63</v>
      </c>
      <c r="N18" s="153">
        <f t="shared" si="4"/>
        <v>220.4</v>
      </c>
    </row>
    <row r="19" spans="1:14" ht="15">
      <c r="A19" s="76" t="s">
        <v>29</v>
      </c>
      <c r="B19" s="124" t="s">
        <v>237</v>
      </c>
      <c r="C19" s="125" t="s">
        <v>39</v>
      </c>
      <c r="D19" s="179" t="s">
        <v>204</v>
      </c>
      <c r="E19" s="126">
        <v>1998</v>
      </c>
      <c r="F19" s="146">
        <v>4.56</v>
      </c>
      <c r="G19" s="147">
        <v>7.5</v>
      </c>
      <c r="H19" s="148">
        <v>16</v>
      </c>
      <c r="I19" s="149">
        <v>20</v>
      </c>
      <c r="J19" s="150">
        <f t="shared" si="0"/>
        <v>64.4</v>
      </c>
      <c r="K19" s="151">
        <f t="shared" si="1"/>
        <v>55</v>
      </c>
      <c r="L19" s="151">
        <f t="shared" si="2"/>
        <v>56</v>
      </c>
      <c r="M19" s="152">
        <f t="shared" si="3"/>
        <v>45</v>
      </c>
      <c r="N19" s="153">
        <f t="shared" si="4"/>
        <v>220.4</v>
      </c>
    </row>
    <row r="20" spans="1:14" ht="15">
      <c r="A20" s="76" t="s">
        <v>30</v>
      </c>
      <c r="B20" s="124" t="s">
        <v>253</v>
      </c>
      <c r="C20" s="125" t="s">
        <v>13</v>
      </c>
      <c r="D20" s="179" t="s">
        <v>204</v>
      </c>
      <c r="E20" s="126">
        <v>1998</v>
      </c>
      <c r="F20" s="146">
        <v>4.46</v>
      </c>
      <c r="G20" s="147">
        <v>8.3</v>
      </c>
      <c r="H20" s="148">
        <v>12</v>
      </c>
      <c r="I20" s="149">
        <v>18</v>
      </c>
      <c r="J20" s="150">
        <f t="shared" si="0"/>
        <v>65.4</v>
      </c>
      <c r="K20" s="151">
        <f t="shared" si="1"/>
        <v>71.00000000000001</v>
      </c>
      <c r="L20" s="151">
        <f t="shared" si="2"/>
        <v>42</v>
      </c>
      <c r="M20" s="152">
        <f t="shared" si="3"/>
        <v>40.5</v>
      </c>
      <c r="N20" s="153">
        <f t="shared" si="4"/>
        <v>218.90000000000003</v>
      </c>
    </row>
    <row r="21" spans="1:14" ht="15">
      <c r="A21" s="76" t="s">
        <v>31</v>
      </c>
      <c r="B21" s="169" t="s">
        <v>220</v>
      </c>
      <c r="C21" s="170" t="s">
        <v>16</v>
      </c>
      <c r="D21" s="171" t="s">
        <v>170</v>
      </c>
      <c r="E21" s="172">
        <v>1998</v>
      </c>
      <c r="F21" s="146">
        <v>4.52</v>
      </c>
      <c r="G21" s="147">
        <v>8.1</v>
      </c>
      <c r="H21" s="148">
        <v>10</v>
      </c>
      <c r="I21" s="149">
        <v>22</v>
      </c>
      <c r="J21" s="150">
        <f t="shared" si="0"/>
        <v>64.80000000000001</v>
      </c>
      <c r="K21" s="151">
        <f t="shared" si="1"/>
        <v>67</v>
      </c>
      <c r="L21" s="151">
        <f t="shared" si="2"/>
        <v>35</v>
      </c>
      <c r="M21" s="152">
        <f t="shared" si="3"/>
        <v>49.5</v>
      </c>
      <c r="N21" s="153">
        <f t="shared" si="4"/>
        <v>216.3</v>
      </c>
    </row>
    <row r="22" spans="1:14" ht="15">
      <c r="A22" s="76" t="s">
        <v>32</v>
      </c>
      <c r="B22" s="169" t="s">
        <v>229</v>
      </c>
      <c r="C22" s="170" t="s">
        <v>223</v>
      </c>
      <c r="D22" s="173" t="s">
        <v>170</v>
      </c>
      <c r="E22" s="172">
        <v>1998</v>
      </c>
      <c r="F22" s="146">
        <v>4.45</v>
      </c>
      <c r="G22" s="147">
        <v>6.8</v>
      </c>
      <c r="H22" s="148">
        <v>12</v>
      </c>
      <c r="I22" s="149">
        <v>30</v>
      </c>
      <c r="J22" s="150">
        <f t="shared" si="0"/>
        <v>65.5</v>
      </c>
      <c r="K22" s="151">
        <f t="shared" si="1"/>
        <v>41</v>
      </c>
      <c r="L22" s="151">
        <f t="shared" si="2"/>
        <v>42</v>
      </c>
      <c r="M22" s="152">
        <f t="shared" si="3"/>
        <v>67.5</v>
      </c>
      <c r="N22" s="153">
        <f t="shared" si="4"/>
        <v>216</v>
      </c>
    </row>
    <row r="23" spans="1:14" ht="15">
      <c r="A23" s="76" t="s">
        <v>33</v>
      </c>
      <c r="B23" s="124" t="s">
        <v>243</v>
      </c>
      <c r="C23" s="125" t="s">
        <v>16</v>
      </c>
      <c r="D23" s="179" t="s">
        <v>201</v>
      </c>
      <c r="E23" s="126">
        <v>1998</v>
      </c>
      <c r="F23" s="146">
        <v>5.11</v>
      </c>
      <c r="G23" s="147">
        <v>7.1</v>
      </c>
      <c r="H23" s="148">
        <v>15</v>
      </c>
      <c r="I23" s="149">
        <v>25</v>
      </c>
      <c r="J23" s="150">
        <f t="shared" si="0"/>
        <v>58.9</v>
      </c>
      <c r="K23" s="151">
        <f t="shared" si="1"/>
        <v>46.99999999999999</v>
      </c>
      <c r="L23" s="151">
        <f t="shared" si="2"/>
        <v>52.5</v>
      </c>
      <c r="M23" s="152">
        <f t="shared" si="3"/>
        <v>56.25</v>
      </c>
      <c r="N23" s="153">
        <f t="shared" si="4"/>
        <v>214.64999999999998</v>
      </c>
    </row>
    <row r="24" spans="1:14" ht="15">
      <c r="A24" s="76" t="s">
        <v>34</v>
      </c>
      <c r="B24" s="165" t="s">
        <v>217</v>
      </c>
      <c r="C24" s="166" t="s">
        <v>156</v>
      </c>
      <c r="D24" s="167" t="s">
        <v>203</v>
      </c>
      <c r="E24" s="168">
        <v>1999</v>
      </c>
      <c r="F24" s="146">
        <v>5.16</v>
      </c>
      <c r="G24" s="147">
        <v>7.7</v>
      </c>
      <c r="H24" s="148">
        <v>11</v>
      </c>
      <c r="I24" s="149">
        <v>25</v>
      </c>
      <c r="J24" s="150">
        <f t="shared" si="0"/>
        <v>58.4</v>
      </c>
      <c r="K24" s="151">
        <f t="shared" si="1"/>
        <v>59</v>
      </c>
      <c r="L24" s="151">
        <f t="shared" si="2"/>
        <v>38.5</v>
      </c>
      <c r="M24" s="152">
        <f t="shared" si="3"/>
        <v>56.25</v>
      </c>
      <c r="N24" s="153">
        <f t="shared" si="4"/>
        <v>212.15</v>
      </c>
    </row>
    <row r="25" spans="1:14" ht="15">
      <c r="A25" s="76" t="s">
        <v>35</v>
      </c>
      <c r="B25" s="124" t="s">
        <v>240</v>
      </c>
      <c r="C25" s="125" t="s">
        <v>8</v>
      </c>
      <c r="D25" s="179" t="s">
        <v>204</v>
      </c>
      <c r="E25" s="126">
        <v>1999</v>
      </c>
      <c r="F25" s="146">
        <v>4.21</v>
      </c>
      <c r="G25" s="147">
        <v>7</v>
      </c>
      <c r="H25" s="148">
        <v>13</v>
      </c>
      <c r="I25" s="149">
        <v>20</v>
      </c>
      <c r="J25" s="150">
        <f t="shared" si="0"/>
        <v>67.9</v>
      </c>
      <c r="K25" s="151">
        <f t="shared" si="1"/>
        <v>45</v>
      </c>
      <c r="L25" s="151">
        <f t="shared" si="2"/>
        <v>45.5</v>
      </c>
      <c r="M25" s="152">
        <f t="shared" si="3"/>
        <v>45</v>
      </c>
      <c r="N25" s="153">
        <f t="shared" si="4"/>
        <v>203.4</v>
      </c>
    </row>
    <row r="26" spans="1:14" ht="15">
      <c r="A26" s="76" t="s">
        <v>36</v>
      </c>
      <c r="B26" s="124" t="s">
        <v>236</v>
      </c>
      <c r="C26" s="125" t="s">
        <v>81</v>
      </c>
      <c r="D26" s="127" t="s">
        <v>67</v>
      </c>
      <c r="E26" s="126">
        <v>1998</v>
      </c>
      <c r="F26" s="146">
        <v>5.29</v>
      </c>
      <c r="G26" s="147">
        <v>7.2</v>
      </c>
      <c r="H26" s="148">
        <v>11</v>
      </c>
      <c r="I26" s="149">
        <v>26</v>
      </c>
      <c r="J26" s="150">
        <f t="shared" si="0"/>
        <v>57.1</v>
      </c>
      <c r="K26" s="151">
        <f t="shared" si="1"/>
        <v>49</v>
      </c>
      <c r="L26" s="151">
        <f t="shared" si="2"/>
        <v>38.5</v>
      </c>
      <c r="M26" s="152">
        <f t="shared" si="3"/>
        <v>58.5</v>
      </c>
      <c r="N26" s="153">
        <f t="shared" si="4"/>
        <v>203.1</v>
      </c>
    </row>
    <row r="27" spans="1:14" ht="15">
      <c r="A27" s="76" t="s">
        <v>37</v>
      </c>
      <c r="B27" s="154" t="s">
        <v>207</v>
      </c>
      <c r="C27" s="155" t="s">
        <v>13</v>
      </c>
      <c r="D27" s="214" t="s">
        <v>205</v>
      </c>
      <c r="E27" s="156">
        <v>1999</v>
      </c>
      <c r="F27" s="146">
        <v>5.17</v>
      </c>
      <c r="G27" s="147">
        <v>6.9</v>
      </c>
      <c r="H27" s="148">
        <v>14</v>
      </c>
      <c r="I27" s="149">
        <v>23</v>
      </c>
      <c r="J27" s="150">
        <f t="shared" si="0"/>
        <v>58.3</v>
      </c>
      <c r="K27" s="151">
        <f t="shared" si="1"/>
        <v>43.00000000000001</v>
      </c>
      <c r="L27" s="151">
        <f t="shared" si="2"/>
        <v>49</v>
      </c>
      <c r="M27" s="152">
        <f t="shared" si="3"/>
        <v>51.75</v>
      </c>
      <c r="N27" s="153">
        <f t="shared" si="4"/>
        <v>202.05</v>
      </c>
    </row>
    <row r="28" spans="1:14" ht="15">
      <c r="A28" s="76" t="s">
        <v>38</v>
      </c>
      <c r="B28" s="157" t="s">
        <v>214</v>
      </c>
      <c r="C28" s="158" t="s">
        <v>157</v>
      </c>
      <c r="D28" s="159" t="s">
        <v>206</v>
      </c>
      <c r="E28" s="160">
        <v>2002</v>
      </c>
      <c r="F28" s="146">
        <v>6.28</v>
      </c>
      <c r="G28" s="147">
        <v>6</v>
      </c>
      <c r="H28" s="148">
        <v>16</v>
      </c>
      <c r="I28" s="149">
        <v>30</v>
      </c>
      <c r="J28" s="150">
        <f t="shared" si="0"/>
        <v>47.199999999999996</v>
      </c>
      <c r="K28" s="151">
        <f t="shared" si="1"/>
        <v>30</v>
      </c>
      <c r="L28" s="151">
        <f t="shared" si="2"/>
        <v>56</v>
      </c>
      <c r="M28" s="152">
        <f t="shared" si="3"/>
        <v>67.5</v>
      </c>
      <c r="N28" s="153">
        <f t="shared" si="4"/>
        <v>200.7</v>
      </c>
    </row>
    <row r="29" spans="1:14" ht="15">
      <c r="A29" s="76" t="s">
        <v>41</v>
      </c>
      <c r="B29" s="157" t="s">
        <v>213</v>
      </c>
      <c r="C29" s="158" t="s">
        <v>172</v>
      </c>
      <c r="D29" s="159" t="s">
        <v>206</v>
      </c>
      <c r="E29" s="160">
        <v>1999</v>
      </c>
      <c r="F29" s="146">
        <v>4.91</v>
      </c>
      <c r="G29" s="147">
        <v>7</v>
      </c>
      <c r="H29" s="148">
        <v>12</v>
      </c>
      <c r="I29" s="149">
        <v>23</v>
      </c>
      <c r="J29" s="150">
        <f t="shared" si="0"/>
        <v>60.9</v>
      </c>
      <c r="K29" s="151">
        <f t="shared" si="1"/>
        <v>45</v>
      </c>
      <c r="L29" s="151">
        <f t="shared" si="2"/>
        <v>42</v>
      </c>
      <c r="M29" s="152">
        <f t="shared" si="3"/>
        <v>51.75</v>
      </c>
      <c r="N29" s="153">
        <f t="shared" si="4"/>
        <v>199.65</v>
      </c>
    </row>
    <row r="30" spans="1:14" ht="15">
      <c r="A30" s="76" t="s">
        <v>42</v>
      </c>
      <c r="B30" s="169" t="s">
        <v>222</v>
      </c>
      <c r="C30" s="170" t="s">
        <v>224</v>
      </c>
      <c r="D30" s="173" t="s">
        <v>170</v>
      </c>
      <c r="E30" s="172">
        <v>1998</v>
      </c>
      <c r="F30" s="146">
        <v>4.31</v>
      </c>
      <c r="G30" s="147">
        <v>6.6</v>
      </c>
      <c r="H30" s="148">
        <v>11</v>
      </c>
      <c r="I30" s="149">
        <v>24</v>
      </c>
      <c r="J30" s="150">
        <f t="shared" si="0"/>
        <v>66.9</v>
      </c>
      <c r="K30" s="151">
        <f t="shared" si="1"/>
        <v>36.99999999999999</v>
      </c>
      <c r="L30" s="151">
        <f t="shared" si="2"/>
        <v>38.5</v>
      </c>
      <c r="M30" s="152">
        <f t="shared" si="3"/>
        <v>54</v>
      </c>
      <c r="N30" s="153">
        <f t="shared" si="4"/>
        <v>196.4</v>
      </c>
    </row>
    <row r="31" spans="1:14" ht="15">
      <c r="A31" s="76" t="s">
        <v>43</v>
      </c>
      <c r="B31" s="161" t="s">
        <v>167</v>
      </c>
      <c r="C31" s="162" t="s">
        <v>168</v>
      </c>
      <c r="D31" s="208" t="s">
        <v>202</v>
      </c>
      <c r="E31" s="164">
        <v>1998</v>
      </c>
      <c r="F31" s="146">
        <v>6.01</v>
      </c>
      <c r="G31" s="147">
        <v>7.9</v>
      </c>
      <c r="H31" s="148">
        <v>7</v>
      </c>
      <c r="I31" s="149">
        <v>26</v>
      </c>
      <c r="J31" s="150">
        <f t="shared" si="0"/>
        <v>49.900000000000006</v>
      </c>
      <c r="K31" s="151">
        <f t="shared" si="1"/>
        <v>63.00000000000001</v>
      </c>
      <c r="L31" s="151">
        <f t="shared" si="2"/>
        <v>24.5</v>
      </c>
      <c r="M31" s="152">
        <f t="shared" si="3"/>
        <v>58.5</v>
      </c>
      <c r="N31" s="153">
        <f t="shared" si="4"/>
        <v>195.9</v>
      </c>
    </row>
    <row r="32" spans="1:14" ht="15">
      <c r="A32" s="76" t="s">
        <v>44</v>
      </c>
      <c r="B32" s="124" t="s">
        <v>246</v>
      </c>
      <c r="C32" s="125" t="s">
        <v>8</v>
      </c>
      <c r="D32" s="127" t="s">
        <v>160</v>
      </c>
      <c r="E32" s="126">
        <v>1999</v>
      </c>
      <c r="F32" s="146">
        <v>5.3</v>
      </c>
      <c r="G32" s="147">
        <v>6.8</v>
      </c>
      <c r="H32" s="148">
        <v>14</v>
      </c>
      <c r="I32" s="149">
        <v>21</v>
      </c>
      <c r="J32" s="150">
        <f t="shared" si="0"/>
        <v>57</v>
      </c>
      <c r="K32" s="151">
        <f t="shared" si="1"/>
        <v>41</v>
      </c>
      <c r="L32" s="151">
        <f t="shared" si="2"/>
        <v>49</v>
      </c>
      <c r="M32" s="152">
        <f t="shared" si="3"/>
        <v>47.25</v>
      </c>
      <c r="N32" s="153">
        <f t="shared" si="4"/>
        <v>194.25</v>
      </c>
    </row>
    <row r="33" spans="1:14" ht="15">
      <c r="A33" s="76" t="s">
        <v>45</v>
      </c>
      <c r="B33" s="169" t="s">
        <v>221</v>
      </c>
      <c r="C33" s="170" t="s">
        <v>8</v>
      </c>
      <c r="D33" s="173" t="s">
        <v>170</v>
      </c>
      <c r="E33" s="172">
        <v>1998</v>
      </c>
      <c r="F33" s="146">
        <v>4.46</v>
      </c>
      <c r="G33" s="147">
        <v>6.1</v>
      </c>
      <c r="H33" s="148">
        <v>14</v>
      </c>
      <c r="I33" s="149">
        <v>20</v>
      </c>
      <c r="J33" s="150">
        <f t="shared" si="0"/>
        <v>65.4</v>
      </c>
      <c r="K33" s="151">
        <f t="shared" si="1"/>
        <v>30.999999999999996</v>
      </c>
      <c r="L33" s="151">
        <f t="shared" si="2"/>
        <v>49</v>
      </c>
      <c r="M33" s="152">
        <f t="shared" si="3"/>
        <v>45</v>
      </c>
      <c r="N33" s="153">
        <f t="shared" si="4"/>
        <v>190.4</v>
      </c>
    </row>
    <row r="34" spans="1:14" s="34" customFormat="1" ht="15">
      <c r="A34" s="76" t="s">
        <v>46</v>
      </c>
      <c r="B34" s="210" t="s">
        <v>218</v>
      </c>
      <c r="C34" s="212" t="s">
        <v>39</v>
      </c>
      <c r="D34" s="215" t="s">
        <v>203</v>
      </c>
      <c r="E34" s="217">
        <v>1998</v>
      </c>
      <c r="F34" s="146">
        <v>9.25</v>
      </c>
      <c r="G34" s="147">
        <v>8.3</v>
      </c>
      <c r="H34" s="148">
        <v>9</v>
      </c>
      <c r="I34" s="149">
        <v>29</v>
      </c>
      <c r="J34" s="150">
        <f t="shared" si="0"/>
        <v>17.5</v>
      </c>
      <c r="K34" s="151">
        <f t="shared" si="1"/>
        <v>71.00000000000001</v>
      </c>
      <c r="L34" s="151">
        <f t="shared" si="2"/>
        <v>31.5</v>
      </c>
      <c r="M34" s="152">
        <f t="shared" si="3"/>
        <v>65.25</v>
      </c>
      <c r="N34" s="184">
        <f t="shared" si="4"/>
        <v>185.25</v>
      </c>
    </row>
    <row r="35" spans="1:14" s="34" customFormat="1" ht="15">
      <c r="A35" s="76" t="s">
        <v>158</v>
      </c>
      <c r="B35" s="181" t="s">
        <v>251</v>
      </c>
      <c r="C35" s="182" t="s">
        <v>227</v>
      </c>
      <c r="D35" s="185" t="s">
        <v>201</v>
      </c>
      <c r="E35" s="183">
        <v>2000</v>
      </c>
      <c r="F35" s="186">
        <v>6.02</v>
      </c>
      <c r="G35" s="187">
        <v>6.4</v>
      </c>
      <c r="H35" s="188">
        <v>13</v>
      </c>
      <c r="I35" s="189">
        <v>24</v>
      </c>
      <c r="J35" s="190">
        <f t="shared" si="0"/>
        <v>49.800000000000004</v>
      </c>
      <c r="K35" s="191">
        <f t="shared" si="1"/>
        <v>34</v>
      </c>
      <c r="L35" s="191">
        <f t="shared" si="2"/>
        <v>45.5</v>
      </c>
      <c r="M35" s="192">
        <f t="shared" si="3"/>
        <v>54</v>
      </c>
      <c r="N35" s="184">
        <f t="shared" si="4"/>
        <v>183.3</v>
      </c>
    </row>
    <row r="36" spans="1:14" ht="15">
      <c r="A36" s="76" t="s">
        <v>159</v>
      </c>
      <c r="B36" s="165" t="s">
        <v>219</v>
      </c>
      <c r="C36" s="166" t="s">
        <v>92</v>
      </c>
      <c r="D36" s="213" t="s">
        <v>203</v>
      </c>
      <c r="E36" s="168">
        <v>1999</v>
      </c>
      <c r="F36" s="193">
        <v>5.51</v>
      </c>
      <c r="G36" s="194">
        <v>6.3</v>
      </c>
      <c r="H36" s="195">
        <v>11</v>
      </c>
      <c r="I36" s="196">
        <v>24</v>
      </c>
      <c r="J36" s="197">
        <f t="shared" si="0"/>
        <v>54.900000000000006</v>
      </c>
      <c r="K36" s="198">
        <f t="shared" si="1"/>
        <v>33</v>
      </c>
      <c r="L36" s="198">
        <f t="shared" si="2"/>
        <v>38.5</v>
      </c>
      <c r="M36" s="199">
        <f t="shared" si="3"/>
        <v>54</v>
      </c>
      <c r="N36" s="153">
        <f t="shared" si="4"/>
        <v>180.4</v>
      </c>
    </row>
    <row r="37" spans="1:14" ht="15">
      <c r="A37" s="76" t="s">
        <v>171</v>
      </c>
      <c r="B37" s="157" t="s">
        <v>212</v>
      </c>
      <c r="C37" s="158" t="s">
        <v>8</v>
      </c>
      <c r="D37" s="159" t="s">
        <v>206</v>
      </c>
      <c r="E37" s="160">
        <v>1998</v>
      </c>
      <c r="F37" s="193">
        <v>6.05</v>
      </c>
      <c r="G37" s="194">
        <v>7.3</v>
      </c>
      <c r="H37" s="195">
        <v>10</v>
      </c>
      <c r="I37" s="196">
        <v>17</v>
      </c>
      <c r="J37" s="197">
        <f t="shared" si="0"/>
        <v>49.5</v>
      </c>
      <c r="K37" s="198">
        <f t="shared" si="1"/>
        <v>51</v>
      </c>
      <c r="L37" s="198">
        <f t="shared" si="2"/>
        <v>35</v>
      </c>
      <c r="M37" s="199">
        <f t="shared" si="3"/>
        <v>38.25</v>
      </c>
      <c r="N37" s="184">
        <f t="shared" si="4"/>
        <v>173.75</v>
      </c>
    </row>
    <row r="38" spans="1:14" ht="15">
      <c r="A38" s="76" t="s">
        <v>184</v>
      </c>
      <c r="B38" s="124" t="s">
        <v>252</v>
      </c>
      <c r="C38" s="125" t="s">
        <v>247</v>
      </c>
      <c r="D38" s="127" t="s">
        <v>160</v>
      </c>
      <c r="E38" s="126">
        <v>1998</v>
      </c>
      <c r="F38" s="193">
        <v>6</v>
      </c>
      <c r="G38" s="194">
        <v>6.7</v>
      </c>
      <c r="H38" s="195">
        <v>9</v>
      </c>
      <c r="I38" s="196">
        <v>23</v>
      </c>
      <c r="J38" s="197">
        <f t="shared" si="0"/>
        <v>50</v>
      </c>
      <c r="K38" s="198">
        <f t="shared" si="1"/>
        <v>39</v>
      </c>
      <c r="L38" s="198">
        <f t="shared" si="2"/>
        <v>31.5</v>
      </c>
      <c r="M38" s="199">
        <f t="shared" si="3"/>
        <v>51.75</v>
      </c>
      <c r="N38" s="184">
        <f t="shared" si="4"/>
        <v>172.25</v>
      </c>
    </row>
    <row r="39" spans="1:14" ht="15">
      <c r="A39" s="76" t="s">
        <v>185</v>
      </c>
      <c r="B39" s="124" t="s">
        <v>245</v>
      </c>
      <c r="C39" s="125" t="s">
        <v>244</v>
      </c>
      <c r="D39" s="127" t="s">
        <v>201</v>
      </c>
      <c r="E39" s="126">
        <v>1999</v>
      </c>
      <c r="F39" s="193">
        <v>6.3</v>
      </c>
      <c r="G39" s="194">
        <v>6.8</v>
      </c>
      <c r="H39" s="195">
        <v>13</v>
      </c>
      <c r="I39" s="196">
        <v>17</v>
      </c>
      <c r="J39" s="197">
        <f t="shared" si="0"/>
        <v>47</v>
      </c>
      <c r="K39" s="198">
        <f t="shared" si="1"/>
        <v>41</v>
      </c>
      <c r="L39" s="198">
        <f t="shared" si="2"/>
        <v>45.5</v>
      </c>
      <c r="M39" s="199">
        <f t="shared" si="3"/>
        <v>38.25</v>
      </c>
      <c r="N39" s="184">
        <f t="shared" si="4"/>
        <v>171.75</v>
      </c>
    </row>
    <row r="40" spans="1:14" s="34" customFormat="1" ht="15">
      <c r="A40" s="76" t="s">
        <v>186</v>
      </c>
      <c r="B40" s="124" t="s">
        <v>225</v>
      </c>
      <c r="C40" s="125" t="s">
        <v>7</v>
      </c>
      <c r="D40" s="127" t="s">
        <v>201</v>
      </c>
      <c r="E40" s="126">
        <v>1998</v>
      </c>
      <c r="F40" s="193">
        <v>7.08</v>
      </c>
      <c r="G40" s="194">
        <v>6.75</v>
      </c>
      <c r="H40" s="195">
        <v>7</v>
      </c>
      <c r="I40" s="196">
        <v>27</v>
      </c>
      <c r="J40" s="197">
        <f t="shared" si="0"/>
        <v>39.2</v>
      </c>
      <c r="K40" s="198">
        <f t="shared" si="1"/>
        <v>40</v>
      </c>
      <c r="L40" s="198">
        <f t="shared" si="2"/>
        <v>24.5</v>
      </c>
      <c r="M40" s="199">
        <f t="shared" si="3"/>
        <v>60.75</v>
      </c>
      <c r="N40" s="184">
        <f t="shared" si="4"/>
        <v>164.45</v>
      </c>
    </row>
    <row r="41" spans="1:15" s="34" customFormat="1" ht="15">
      <c r="A41" s="76" t="s">
        <v>187</v>
      </c>
      <c r="B41" s="124" t="s">
        <v>248</v>
      </c>
      <c r="C41" s="125" t="s">
        <v>16</v>
      </c>
      <c r="D41" s="127" t="s">
        <v>160</v>
      </c>
      <c r="E41" s="126">
        <v>1998</v>
      </c>
      <c r="F41" s="193">
        <v>8.52</v>
      </c>
      <c r="G41" s="194">
        <v>6</v>
      </c>
      <c r="H41" s="195">
        <v>9</v>
      </c>
      <c r="I41" s="196">
        <v>33</v>
      </c>
      <c r="J41" s="197">
        <f t="shared" si="0"/>
        <v>24.80000000000001</v>
      </c>
      <c r="K41" s="198">
        <f t="shared" si="1"/>
        <v>30</v>
      </c>
      <c r="L41" s="198">
        <f t="shared" si="2"/>
        <v>31.5</v>
      </c>
      <c r="M41" s="199">
        <f t="shared" si="3"/>
        <v>74.25</v>
      </c>
      <c r="N41" s="184">
        <f t="shared" si="4"/>
        <v>160.55</v>
      </c>
      <c r="O41" s="123"/>
    </row>
    <row r="42" spans="1:15" s="34" customFormat="1" ht="15">
      <c r="A42" s="76" t="s">
        <v>188</v>
      </c>
      <c r="B42" s="124" t="s">
        <v>235</v>
      </c>
      <c r="C42" s="125" t="s">
        <v>8</v>
      </c>
      <c r="D42" s="127" t="s">
        <v>67</v>
      </c>
      <c r="E42" s="126">
        <v>2000</v>
      </c>
      <c r="F42" s="193">
        <v>12.65</v>
      </c>
      <c r="G42" s="194">
        <v>6.4</v>
      </c>
      <c r="H42" s="195">
        <v>6</v>
      </c>
      <c r="I42" s="196">
        <v>21</v>
      </c>
      <c r="J42" s="197">
        <f t="shared" si="0"/>
        <v>0</v>
      </c>
      <c r="K42" s="198">
        <f t="shared" si="1"/>
        <v>34</v>
      </c>
      <c r="L42" s="198">
        <f t="shared" si="2"/>
        <v>21</v>
      </c>
      <c r="M42" s="199">
        <f t="shared" si="3"/>
        <v>47.25</v>
      </c>
      <c r="N42" s="184">
        <f t="shared" si="4"/>
        <v>102.25</v>
      </c>
      <c r="O42" s="123"/>
    </row>
    <row r="43" spans="1:15" s="34" customFormat="1" ht="15">
      <c r="A43" s="76" t="s">
        <v>189</v>
      </c>
      <c r="B43" s="124"/>
      <c r="C43" s="125"/>
      <c r="D43" s="127"/>
      <c r="E43" s="126"/>
      <c r="F43" s="193"/>
      <c r="G43" s="194"/>
      <c r="H43" s="195"/>
      <c r="I43" s="196"/>
      <c r="J43" s="197">
        <f aca="true" t="shared" si="5" ref="J43:J54">IF(F43=0,F43-F43,(IF(F43&gt;=11,0,((F43*10)-110)*(-1))))</f>
        <v>0</v>
      </c>
      <c r="K43" s="198">
        <f aca="true" t="shared" si="6" ref="K43:K54">IF(G43&lt;=3,0,(IF(G43&lt;=6.5,(G43-3)*10,(35+((G43-6.5)*20)))))</f>
        <v>0</v>
      </c>
      <c r="L43" s="198">
        <f aca="true" t="shared" si="7" ref="L43:L54">H43*3.5</f>
        <v>0</v>
      </c>
      <c r="M43" s="199">
        <f aca="true" t="shared" si="8" ref="M43:M54">I43*2.25</f>
        <v>0</v>
      </c>
      <c r="N43" s="184">
        <f aca="true" t="shared" si="9" ref="N43:N54">SUM(J43:M43)</f>
        <v>0</v>
      </c>
      <c r="O43" s="123"/>
    </row>
    <row r="44" spans="1:15" s="34" customFormat="1" ht="15">
      <c r="A44" s="76" t="s">
        <v>190</v>
      </c>
      <c r="B44" s="124"/>
      <c r="C44" s="125"/>
      <c r="D44" s="127"/>
      <c r="E44" s="126"/>
      <c r="F44" s="193"/>
      <c r="G44" s="194"/>
      <c r="H44" s="195"/>
      <c r="I44" s="196"/>
      <c r="J44" s="197">
        <f t="shared" si="5"/>
        <v>0</v>
      </c>
      <c r="K44" s="198">
        <f t="shared" si="6"/>
        <v>0</v>
      </c>
      <c r="L44" s="198">
        <f t="shared" si="7"/>
        <v>0</v>
      </c>
      <c r="M44" s="199">
        <f t="shared" si="8"/>
        <v>0</v>
      </c>
      <c r="N44" s="184">
        <f t="shared" si="9"/>
        <v>0</v>
      </c>
      <c r="O44" s="123"/>
    </row>
    <row r="45" spans="1:15" ht="15">
      <c r="A45" s="76" t="s">
        <v>191</v>
      </c>
      <c r="B45" s="124"/>
      <c r="C45" s="125"/>
      <c r="D45" s="127"/>
      <c r="E45" s="126"/>
      <c r="F45" s="193"/>
      <c r="G45" s="194"/>
      <c r="H45" s="195"/>
      <c r="I45" s="196"/>
      <c r="J45" s="197">
        <f t="shared" si="5"/>
        <v>0</v>
      </c>
      <c r="K45" s="198">
        <f t="shared" si="6"/>
        <v>0</v>
      </c>
      <c r="L45" s="198">
        <f t="shared" si="7"/>
        <v>0</v>
      </c>
      <c r="M45" s="199">
        <f t="shared" si="8"/>
        <v>0</v>
      </c>
      <c r="N45" s="184">
        <f t="shared" si="9"/>
        <v>0</v>
      </c>
      <c r="O45" s="2" t="s">
        <v>142</v>
      </c>
    </row>
    <row r="46" spans="1:14" ht="15">
      <c r="A46" s="76" t="s">
        <v>192</v>
      </c>
      <c r="B46" s="124"/>
      <c r="C46" s="125"/>
      <c r="D46" s="127"/>
      <c r="E46" s="126"/>
      <c r="F46" s="193"/>
      <c r="G46" s="194"/>
      <c r="H46" s="195"/>
      <c r="I46" s="196"/>
      <c r="J46" s="197">
        <f t="shared" si="5"/>
        <v>0</v>
      </c>
      <c r="K46" s="198">
        <f t="shared" si="6"/>
        <v>0</v>
      </c>
      <c r="L46" s="198">
        <f t="shared" si="7"/>
        <v>0</v>
      </c>
      <c r="M46" s="199">
        <f t="shared" si="8"/>
        <v>0</v>
      </c>
      <c r="N46" s="184">
        <f t="shared" si="9"/>
        <v>0</v>
      </c>
    </row>
    <row r="47" spans="1:14" ht="15">
      <c r="A47" s="76" t="s">
        <v>193</v>
      </c>
      <c r="B47" s="124"/>
      <c r="C47" s="125"/>
      <c r="D47" s="127"/>
      <c r="E47" s="126"/>
      <c r="F47" s="193"/>
      <c r="G47" s="194"/>
      <c r="H47" s="195"/>
      <c r="I47" s="196"/>
      <c r="J47" s="197">
        <f t="shared" si="5"/>
        <v>0</v>
      </c>
      <c r="K47" s="198">
        <f t="shared" si="6"/>
        <v>0</v>
      </c>
      <c r="L47" s="198">
        <f t="shared" si="7"/>
        <v>0</v>
      </c>
      <c r="M47" s="199">
        <f t="shared" si="8"/>
        <v>0</v>
      </c>
      <c r="N47" s="184">
        <f t="shared" si="9"/>
        <v>0</v>
      </c>
    </row>
    <row r="48" spans="1:14" ht="16.5" customHeight="1">
      <c r="A48" s="76" t="s">
        <v>194</v>
      </c>
      <c r="B48" s="124"/>
      <c r="C48" s="125"/>
      <c r="D48" s="127"/>
      <c r="E48" s="126"/>
      <c r="F48" s="193"/>
      <c r="G48" s="194"/>
      <c r="H48" s="195"/>
      <c r="I48" s="196"/>
      <c r="J48" s="197">
        <f t="shared" si="5"/>
        <v>0</v>
      </c>
      <c r="K48" s="198">
        <f t="shared" si="6"/>
        <v>0</v>
      </c>
      <c r="L48" s="198">
        <f t="shared" si="7"/>
        <v>0</v>
      </c>
      <c r="M48" s="199">
        <f t="shared" si="8"/>
        <v>0</v>
      </c>
      <c r="N48" s="184">
        <f t="shared" si="9"/>
        <v>0</v>
      </c>
    </row>
    <row r="49" spans="1:14" ht="15">
      <c r="A49" s="76" t="s">
        <v>195</v>
      </c>
      <c r="B49" s="124"/>
      <c r="C49" s="125"/>
      <c r="D49" s="127"/>
      <c r="E49" s="126"/>
      <c r="F49" s="193"/>
      <c r="G49" s="194"/>
      <c r="H49" s="195"/>
      <c r="I49" s="196"/>
      <c r="J49" s="197">
        <f t="shared" si="5"/>
        <v>0</v>
      </c>
      <c r="K49" s="198">
        <f t="shared" si="6"/>
        <v>0</v>
      </c>
      <c r="L49" s="198">
        <f t="shared" si="7"/>
        <v>0</v>
      </c>
      <c r="M49" s="199">
        <f t="shared" si="8"/>
        <v>0</v>
      </c>
      <c r="N49" s="184">
        <f t="shared" si="9"/>
        <v>0</v>
      </c>
    </row>
    <row r="50" spans="1:14" ht="15">
      <c r="A50" s="76" t="s">
        <v>196</v>
      </c>
      <c r="B50" s="124"/>
      <c r="C50" s="125"/>
      <c r="D50" s="127"/>
      <c r="E50" s="126"/>
      <c r="F50" s="193"/>
      <c r="G50" s="194"/>
      <c r="H50" s="195"/>
      <c r="I50" s="196"/>
      <c r="J50" s="197">
        <f t="shared" si="5"/>
        <v>0</v>
      </c>
      <c r="K50" s="198">
        <f t="shared" si="6"/>
        <v>0</v>
      </c>
      <c r="L50" s="198">
        <f t="shared" si="7"/>
        <v>0</v>
      </c>
      <c r="M50" s="199">
        <f t="shared" si="8"/>
        <v>0</v>
      </c>
      <c r="N50" s="184">
        <f t="shared" si="9"/>
        <v>0</v>
      </c>
    </row>
    <row r="51" spans="1:14" ht="15">
      <c r="A51" s="76" t="s">
        <v>197</v>
      </c>
      <c r="B51" s="124"/>
      <c r="C51" s="125"/>
      <c r="D51" s="127"/>
      <c r="E51" s="126"/>
      <c r="F51" s="193"/>
      <c r="G51" s="194"/>
      <c r="H51" s="195"/>
      <c r="I51" s="196"/>
      <c r="J51" s="197">
        <f t="shared" si="5"/>
        <v>0</v>
      </c>
      <c r="K51" s="198">
        <f t="shared" si="6"/>
        <v>0</v>
      </c>
      <c r="L51" s="198">
        <f t="shared" si="7"/>
        <v>0</v>
      </c>
      <c r="M51" s="199">
        <f t="shared" si="8"/>
        <v>0</v>
      </c>
      <c r="N51" s="184">
        <f t="shared" si="9"/>
        <v>0</v>
      </c>
    </row>
    <row r="52" spans="1:14" ht="15">
      <c r="A52" s="76" t="s">
        <v>198</v>
      </c>
      <c r="B52" s="124"/>
      <c r="C52" s="125"/>
      <c r="D52" s="127"/>
      <c r="E52" s="126"/>
      <c r="F52" s="193"/>
      <c r="G52" s="194"/>
      <c r="H52" s="195"/>
      <c r="I52" s="196"/>
      <c r="J52" s="197">
        <f t="shared" si="5"/>
        <v>0</v>
      </c>
      <c r="K52" s="198">
        <f t="shared" si="6"/>
        <v>0</v>
      </c>
      <c r="L52" s="198">
        <f t="shared" si="7"/>
        <v>0</v>
      </c>
      <c r="M52" s="199">
        <f t="shared" si="8"/>
        <v>0</v>
      </c>
      <c r="N52" s="184">
        <f t="shared" si="9"/>
        <v>0</v>
      </c>
    </row>
    <row r="53" spans="1:14" ht="15">
      <c r="A53" s="76" t="s">
        <v>199</v>
      </c>
      <c r="B53" s="124"/>
      <c r="C53" s="125"/>
      <c r="D53" s="127"/>
      <c r="E53" s="126"/>
      <c r="F53" s="193"/>
      <c r="G53" s="194"/>
      <c r="H53" s="195"/>
      <c r="I53" s="196"/>
      <c r="J53" s="197">
        <f t="shared" si="5"/>
        <v>0</v>
      </c>
      <c r="K53" s="198">
        <f t="shared" si="6"/>
        <v>0</v>
      </c>
      <c r="L53" s="198">
        <f t="shared" si="7"/>
        <v>0</v>
      </c>
      <c r="M53" s="199">
        <f t="shared" si="8"/>
        <v>0</v>
      </c>
      <c r="N53" s="184">
        <f t="shared" si="9"/>
        <v>0</v>
      </c>
    </row>
    <row r="54" spans="1:14" ht="15.75" thickBot="1">
      <c r="A54" s="70" t="s">
        <v>200</v>
      </c>
      <c r="B54" s="128"/>
      <c r="C54" s="129"/>
      <c r="D54" s="130"/>
      <c r="E54" s="131"/>
      <c r="F54" s="200"/>
      <c r="G54" s="201"/>
      <c r="H54" s="202"/>
      <c r="I54" s="203"/>
      <c r="J54" s="204">
        <f t="shared" si="5"/>
        <v>0</v>
      </c>
      <c r="K54" s="205">
        <f t="shared" si="6"/>
        <v>0</v>
      </c>
      <c r="L54" s="205">
        <f t="shared" si="7"/>
        <v>0</v>
      </c>
      <c r="M54" s="206">
        <f t="shared" si="8"/>
        <v>0</v>
      </c>
      <c r="N54" s="207">
        <f t="shared" si="9"/>
        <v>0</v>
      </c>
    </row>
    <row r="55" spans="2:14" ht="18">
      <c r="B55" s="38"/>
      <c r="C55" s="36"/>
      <c r="D55" s="36"/>
      <c r="E55" s="37"/>
      <c r="F55" s="2"/>
      <c r="G55" s="2"/>
      <c r="H55" s="2"/>
      <c r="I55" s="2"/>
      <c r="J55" s="2"/>
      <c r="K55" s="2"/>
      <c r="L55" s="2"/>
      <c r="M55" s="2"/>
      <c r="N55" s="2"/>
    </row>
    <row r="56" spans="2:15" ht="16.5" customHeight="1">
      <c r="B56" s="38"/>
      <c r="C56" s="36"/>
      <c r="D56" s="36"/>
      <c r="E56" s="37"/>
      <c r="F56" s="2"/>
      <c r="G56" s="2"/>
      <c r="H56" s="2"/>
      <c r="I56" s="2"/>
      <c r="J56" s="2"/>
      <c r="K56" s="2"/>
      <c r="L56" s="2"/>
      <c r="M56" s="2"/>
      <c r="N56" s="2"/>
      <c r="O56" s="7"/>
    </row>
    <row r="57" spans="1:14" ht="16.5" customHeight="1">
      <c r="A57" s="5"/>
      <c r="B57" s="60" t="s">
        <v>109</v>
      </c>
      <c r="C57" s="49"/>
      <c r="D57" s="7"/>
      <c r="E57" s="5"/>
      <c r="F57" s="50"/>
      <c r="G57" s="51"/>
      <c r="H57" s="52"/>
      <c r="I57" s="52"/>
      <c r="J57" s="53"/>
      <c r="K57" s="53"/>
      <c r="L57" s="53"/>
      <c r="M57" s="53"/>
      <c r="N57" s="54"/>
    </row>
    <row r="58" spans="1:14" ht="18" customHeight="1" thickBot="1">
      <c r="A58" s="138"/>
      <c r="B58" s="139"/>
      <c r="C58" s="139"/>
      <c r="D58" s="140"/>
      <c r="E58" s="138"/>
      <c r="F58" s="141"/>
      <c r="G58" s="142"/>
      <c r="H58" s="143"/>
      <c r="I58" s="143"/>
      <c r="J58" s="144"/>
      <c r="K58" s="144"/>
      <c r="L58" s="144"/>
      <c r="M58" s="144"/>
      <c r="N58" s="145"/>
    </row>
    <row r="59" spans="1:14" ht="18.75" customHeight="1" thickBot="1">
      <c r="A59" s="76" t="s">
        <v>17</v>
      </c>
      <c r="B59" s="118" t="s">
        <v>225</v>
      </c>
      <c r="C59" s="119" t="s">
        <v>13</v>
      </c>
      <c r="D59" s="86" t="s">
        <v>228</v>
      </c>
      <c r="E59" s="120">
        <v>1998</v>
      </c>
      <c r="F59" s="146">
        <v>3.01</v>
      </c>
      <c r="G59" s="147">
        <v>7.65</v>
      </c>
      <c r="H59" s="148">
        <v>23</v>
      </c>
      <c r="I59" s="149">
        <v>26</v>
      </c>
      <c r="J59" s="218">
        <f>IF(F59=0,F59-F59,(IF(F59&gt;=11,0,((F59*10)-110)*(-1))))</f>
        <v>79.9</v>
      </c>
      <c r="K59" s="219">
        <f>IF(G59&lt;=3,0,(IF(G59&lt;=6.5,(G59-3)*10,(35+((G59-6.5)*20)))))</f>
        <v>58.00000000000001</v>
      </c>
      <c r="L59" s="219">
        <f>H59*3.5</f>
        <v>80.5</v>
      </c>
      <c r="M59" s="220">
        <f>I59*2.25</f>
        <v>58.5</v>
      </c>
      <c r="N59" s="153">
        <f>SUM(J59:M59)</f>
        <v>276.9</v>
      </c>
    </row>
    <row r="60" spans="1:15" ht="18.75" customHeight="1" thickBot="1">
      <c r="A60" s="115" t="s">
        <v>18</v>
      </c>
      <c r="B60" s="116" t="s">
        <v>173</v>
      </c>
      <c r="C60" s="117" t="s">
        <v>53</v>
      </c>
      <c r="D60" s="86" t="s">
        <v>228</v>
      </c>
      <c r="E60" s="85">
        <v>1997</v>
      </c>
      <c r="F60" s="221">
        <v>3.57</v>
      </c>
      <c r="G60" s="222">
        <v>7.7</v>
      </c>
      <c r="H60" s="223">
        <v>23</v>
      </c>
      <c r="I60" s="224">
        <v>25</v>
      </c>
      <c r="J60" s="225">
        <f>IF(F60=0,F60-F60,(IF(F60&gt;=11,0,((F60*10)-110)*(-1))))</f>
        <v>74.30000000000001</v>
      </c>
      <c r="K60" s="226">
        <f>IF(G60&lt;=3,0,(IF(G60&lt;=6.5,(G60-3)*10,(35+((G60-6.5)*20)))))</f>
        <v>59</v>
      </c>
      <c r="L60" s="226">
        <f>H60*3.5</f>
        <v>80.5</v>
      </c>
      <c r="M60" s="227">
        <f>I60*2.25</f>
        <v>56.25</v>
      </c>
      <c r="N60" s="228">
        <f>SUM(J60:M60)</f>
        <v>270.05</v>
      </c>
      <c r="O60" s="34"/>
    </row>
    <row r="61" spans="1:15" ht="15.75" thickBot="1">
      <c r="A61" s="70" t="s">
        <v>19</v>
      </c>
      <c r="B61" s="71" t="s">
        <v>226</v>
      </c>
      <c r="C61" s="72" t="s">
        <v>227</v>
      </c>
      <c r="D61" s="89" t="s">
        <v>228</v>
      </c>
      <c r="E61" s="121">
        <v>1998</v>
      </c>
      <c r="F61" s="229">
        <v>2.98</v>
      </c>
      <c r="G61" s="201">
        <v>7.2</v>
      </c>
      <c r="H61" s="202">
        <v>23</v>
      </c>
      <c r="I61" s="203">
        <v>30</v>
      </c>
      <c r="J61" s="230">
        <f>IF(F61=0,F61-F61,(IF(F61&gt;=11,0,((F61*10)-110)*(-1))))</f>
        <v>80.2</v>
      </c>
      <c r="K61" s="231">
        <f>IF(G61&lt;=3,0,(IF(G61&lt;=6.5,(G61-3)*10,(35+((G61-6.5)*20)))))</f>
        <v>49</v>
      </c>
      <c r="L61" s="231">
        <f>H61*3.5</f>
        <v>80.5</v>
      </c>
      <c r="M61" s="232">
        <f>I61*2.25</f>
        <v>67.5</v>
      </c>
      <c r="N61" s="233">
        <f>SUM(J61:M61)</f>
        <v>277.2</v>
      </c>
      <c r="O61" s="34"/>
    </row>
    <row r="62" spans="1:15" ht="12.75">
      <c r="A62" s="5"/>
      <c r="B62" s="49"/>
      <c r="C62" s="49"/>
      <c r="D62" s="7"/>
      <c r="E62" s="55"/>
      <c r="F62" s="50"/>
      <c r="G62" s="51"/>
      <c r="H62" s="52"/>
      <c r="I62" s="52"/>
      <c r="J62" s="53"/>
      <c r="K62" s="53"/>
      <c r="L62" s="53"/>
      <c r="M62" s="53"/>
      <c r="N62" s="54"/>
      <c r="O62" s="34"/>
    </row>
    <row r="63" spans="1:15" ht="12.75">
      <c r="A63" s="61"/>
      <c r="E63" s="2"/>
      <c r="F63" s="2"/>
      <c r="G63" s="2"/>
      <c r="H63" s="2"/>
      <c r="I63" s="2"/>
      <c r="J63" s="2"/>
      <c r="L63" s="2"/>
      <c r="M63" s="2"/>
      <c r="N63" s="2" t="s">
        <v>142</v>
      </c>
      <c r="O63" s="34"/>
    </row>
    <row r="64" spans="2:15" ht="18">
      <c r="B64" s="38"/>
      <c r="C64" s="36"/>
      <c r="D64" s="36"/>
      <c r="E64" s="37"/>
      <c r="F64" s="2"/>
      <c r="G64" s="2"/>
      <c r="H64" s="2"/>
      <c r="I64" s="2"/>
      <c r="J64" s="2"/>
      <c r="K64" s="2" t="s">
        <v>155</v>
      </c>
      <c r="L64" s="2"/>
      <c r="M64" s="2"/>
      <c r="N64" s="2"/>
      <c r="O64" s="34"/>
    </row>
    <row r="65" spans="2:15" ht="18">
      <c r="B65" s="38"/>
      <c r="C65" s="36"/>
      <c r="D65" s="36"/>
      <c r="E65" s="37"/>
      <c r="F65" s="2"/>
      <c r="G65" s="2"/>
      <c r="H65" s="2"/>
      <c r="I65" s="2"/>
      <c r="J65" s="2"/>
      <c r="K65" s="2"/>
      <c r="L65" s="2" t="s">
        <v>123</v>
      </c>
      <c r="M65" s="2"/>
      <c r="N65" s="2"/>
      <c r="O65" s="2" t="s">
        <v>142</v>
      </c>
    </row>
    <row r="66" spans="5:14" ht="12.75">
      <c r="E66" s="2"/>
      <c r="F66" s="2"/>
      <c r="G66" s="2"/>
      <c r="H66" s="2"/>
      <c r="I66" s="2"/>
      <c r="J66" s="2"/>
      <c r="L66" s="2"/>
      <c r="M66" s="2"/>
      <c r="N66" s="2"/>
    </row>
    <row r="67" spans="5:14" ht="12.75">
      <c r="E67" s="2"/>
      <c r="F67" s="2"/>
      <c r="G67" s="2"/>
      <c r="H67" s="2"/>
      <c r="I67" s="2"/>
      <c r="J67" s="2"/>
      <c r="L67" s="2"/>
      <c r="M67" s="2"/>
      <c r="N67" s="2"/>
    </row>
    <row r="68" spans="5:14" ht="12.75">
      <c r="E68" s="2"/>
      <c r="F68" s="2"/>
      <c r="G68" s="2"/>
      <c r="H68" s="2"/>
      <c r="I68" s="2"/>
      <c r="J68" s="2"/>
      <c r="L68" s="2"/>
      <c r="M68" s="2"/>
      <c r="N68" s="2"/>
    </row>
    <row r="69" spans="5:14" ht="12.75">
      <c r="E69" s="2"/>
      <c r="F69" s="2"/>
      <c r="G69" s="2"/>
      <c r="H69" s="2"/>
      <c r="I69" s="2"/>
      <c r="J69" s="2"/>
      <c r="L69" s="2"/>
      <c r="M69" s="2"/>
      <c r="N69" s="2"/>
    </row>
    <row r="70" spans="5:14" ht="12.75">
      <c r="E70" s="2"/>
      <c r="F70" s="2"/>
      <c r="G70" s="2"/>
      <c r="H70" s="2"/>
      <c r="I70" s="2"/>
      <c r="J70" s="2"/>
      <c r="L70" s="2"/>
      <c r="M70" s="2"/>
      <c r="N70" s="2"/>
    </row>
    <row r="71" spans="5:14" ht="12.75">
      <c r="E71" s="2"/>
      <c r="F71" s="2"/>
      <c r="G71" s="2"/>
      <c r="H71" s="2"/>
      <c r="I71" s="2"/>
      <c r="J71" s="2"/>
      <c r="L71" s="2"/>
      <c r="M71" s="2"/>
      <c r="N71" s="2"/>
    </row>
    <row r="72" spans="5:14" ht="12.75">
      <c r="E72" s="2"/>
      <c r="F72" s="2"/>
      <c r="G72" s="2"/>
      <c r="H72" s="2"/>
      <c r="I72" s="2"/>
      <c r="J72" s="2"/>
      <c r="L72" s="2"/>
      <c r="M72" s="2"/>
      <c r="N72" s="2"/>
    </row>
    <row r="73" spans="5:14" ht="12.75">
      <c r="E73" s="2"/>
      <c r="F73" s="2"/>
      <c r="G73" s="2"/>
      <c r="H73" s="2"/>
      <c r="I73" s="2"/>
      <c r="J73" s="2"/>
      <c r="L73" s="2"/>
      <c r="M73" s="2"/>
      <c r="N73" s="2"/>
    </row>
    <row r="74" spans="5:14" ht="12.75">
      <c r="E74" s="2"/>
      <c r="F74" s="2"/>
      <c r="G74" s="2"/>
      <c r="H74" s="2"/>
      <c r="I74" s="2"/>
      <c r="J74" s="2"/>
      <c r="L74" s="2"/>
      <c r="M74" s="2"/>
      <c r="N74" s="2"/>
    </row>
    <row r="75" spans="5:14" ht="12.75">
      <c r="E75" s="2"/>
      <c r="F75" s="2"/>
      <c r="G75" s="2"/>
      <c r="H75" s="2"/>
      <c r="I75" s="2"/>
      <c r="J75" s="2"/>
      <c r="L75" s="2"/>
      <c r="M75" s="2"/>
      <c r="N75" s="2"/>
    </row>
    <row r="76" spans="5:14" ht="12.75">
      <c r="E76" s="2"/>
      <c r="F76" s="2"/>
      <c r="G76" s="2"/>
      <c r="H76" s="2"/>
      <c r="I76" s="2"/>
      <c r="J76" s="2"/>
      <c r="L76" s="2"/>
      <c r="M76" s="2"/>
      <c r="N76" s="2"/>
    </row>
    <row r="77" spans="5:14" ht="12.75">
      <c r="E77" s="2"/>
      <c r="F77" s="2"/>
      <c r="G77" s="2"/>
      <c r="H77" s="2"/>
      <c r="I77" s="2"/>
      <c r="J77" s="2"/>
      <c r="L77" s="2"/>
      <c r="M77" s="2"/>
      <c r="N77" s="2"/>
    </row>
    <row r="78" spans="5:14" ht="12.75">
      <c r="E78" s="2"/>
      <c r="F78" s="2"/>
      <c r="G78" s="2"/>
      <c r="H78" s="2"/>
      <c r="I78" s="2"/>
      <c r="J78" s="2"/>
      <c r="L78" s="2"/>
      <c r="M78" s="2"/>
      <c r="N78" s="2"/>
    </row>
    <row r="79" spans="5:14" ht="12.75">
      <c r="E79" s="2"/>
      <c r="F79" s="2"/>
      <c r="G79" s="2"/>
      <c r="H79" s="2"/>
      <c r="I79" s="2"/>
      <c r="J79" s="2"/>
      <c r="L79" s="2"/>
      <c r="M79" s="2"/>
      <c r="N79" s="2"/>
    </row>
    <row r="80" spans="5:14" ht="12.75">
      <c r="E80" s="2"/>
      <c r="F80" s="2"/>
      <c r="G80" s="2"/>
      <c r="H80" s="2"/>
      <c r="I80" s="2"/>
      <c r="J80" s="2"/>
      <c r="L80" s="2"/>
      <c r="M80" s="2"/>
      <c r="N80" s="2"/>
    </row>
    <row r="81" spans="5:14" ht="12.75">
      <c r="E81" s="2"/>
      <c r="F81" s="2"/>
      <c r="G81" s="2"/>
      <c r="H81" s="2"/>
      <c r="I81" s="2"/>
      <c r="J81" s="2"/>
      <c r="L81" s="2"/>
      <c r="M81" s="2"/>
      <c r="N81" s="2"/>
    </row>
    <row r="82" spans="5:14" ht="12.75">
      <c r="E82" s="2"/>
      <c r="F82" s="2"/>
      <c r="G82" s="2"/>
      <c r="H82" s="2"/>
      <c r="I82" s="2"/>
      <c r="J82" s="2"/>
      <c r="L82" s="2"/>
      <c r="M82" s="2"/>
      <c r="N82" s="2"/>
    </row>
    <row r="83" spans="1:14" ht="12.75">
      <c r="A83" s="7"/>
      <c r="B83" s="7"/>
      <c r="C83" s="7"/>
      <c r="D83" s="7"/>
      <c r="E83" s="5"/>
      <c r="F83" s="11"/>
      <c r="G83" s="8"/>
      <c r="H83" s="8"/>
      <c r="I83" s="8"/>
      <c r="J83" s="8"/>
      <c r="K83" s="8"/>
      <c r="L83" s="8"/>
      <c r="M83" s="8"/>
      <c r="N83" s="15"/>
    </row>
    <row r="84" spans="1:14" ht="12.75">
      <c r="A84" s="7"/>
      <c r="B84" s="7"/>
      <c r="C84" s="7"/>
      <c r="D84" s="7"/>
      <c r="E84" s="5"/>
      <c r="F84" s="11"/>
      <c r="G84" s="8"/>
      <c r="H84" s="8"/>
      <c r="I84" s="8"/>
      <c r="J84" s="8"/>
      <c r="K84" s="8"/>
      <c r="L84" s="8"/>
      <c r="M84" s="8"/>
      <c r="N84" s="15"/>
    </row>
    <row r="85" spans="1:14" ht="12.75">
      <c r="A85" s="7"/>
      <c r="B85" s="7"/>
      <c r="C85" s="7"/>
      <c r="D85" s="7"/>
      <c r="E85" s="5"/>
      <c r="F85" s="11"/>
      <c r="G85" s="8"/>
      <c r="H85" s="8"/>
      <c r="I85" s="8"/>
      <c r="J85" s="8"/>
      <c r="K85" s="8"/>
      <c r="L85" s="8"/>
      <c r="M85" s="8"/>
      <c r="N85" s="15"/>
    </row>
    <row r="86" spans="5:14" ht="12.75"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5:14" ht="12.75"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5:14" ht="12.75"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7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7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7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</sheetData>
  <sheetProtection/>
  <mergeCells count="3">
    <mergeCell ref="A3:N3"/>
    <mergeCell ref="F5:I5"/>
    <mergeCell ref="J5:M5"/>
  </mergeCells>
  <printOptions horizontalCentered="1" verticalCentered="1"/>
  <pageMargins left="0.3937007874015748" right="0.3937007874015748" top="0.3937007874015748" bottom="0.1968503937007874" header="0" footer="0"/>
  <pageSetup fitToHeight="0" fitToWidth="1" horizontalDpi="600" verticalDpi="600" orientation="landscape" scale="86" r:id="rId1"/>
  <rowBreaks count="1" manualBreakCount="1">
    <brk id="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6">
      <selection activeCell="F60" sqref="F60"/>
    </sheetView>
  </sheetViews>
  <sheetFormatPr defaultColWidth="9.00390625" defaultRowHeight="12.75"/>
  <cols>
    <col min="1" max="1" width="4.375" style="0" customWidth="1"/>
    <col min="2" max="2" width="8.00390625" style="16" customWidth="1"/>
    <col min="3" max="3" width="16.75390625" style="0" customWidth="1"/>
    <col min="4" max="4" width="10.625" style="0" bestFit="1" customWidth="1"/>
    <col min="5" max="5" width="24.75390625" style="0" bestFit="1" customWidth="1"/>
    <col min="6" max="6" width="6.75390625" style="0" bestFit="1" customWidth="1"/>
  </cols>
  <sheetData>
    <row r="1" spans="1:8" ht="15">
      <c r="A1" s="278" t="s">
        <v>98</v>
      </c>
      <c r="B1" s="278"/>
      <c r="C1" s="278"/>
      <c r="D1" s="278"/>
      <c r="E1" s="278"/>
      <c r="F1" s="278"/>
      <c r="G1" s="278"/>
      <c r="H1" s="278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8">
      <c r="A3" s="279" t="s">
        <v>102</v>
      </c>
      <c r="B3" s="279"/>
      <c r="C3" s="279"/>
      <c r="D3" s="279"/>
      <c r="E3" s="279"/>
      <c r="F3" s="279"/>
      <c r="G3" s="279"/>
      <c r="H3" s="279"/>
    </row>
    <row r="6" spans="1:8" s="1" customFormat="1" ht="18">
      <c r="A6" s="95" t="s">
        <v>103</v>
      </c>
      <c r="B6" s="21"/>
      <c r="C6" s="57"/>
      <c r="D6" s="58" t="s">
        <v>77</v>
      </c>
      <c r="E6" s="97"/>
      <c r="F6" s="57"/>
      <c r="G6" s="57"/>
      <c r="H6" s="57"/>
    </row>
    <row r="7" spans="1:8" ht="12.75">
      <c r="A7" s="96"/>
      <c r="B7" s="98"/>
      <c r="C7" s="99"/>
      <c r="D7" s="99"/>
      <c r="E7" s="99"/>
      <c r="F7" s="99"/>
      <c r="G7" s="99"/>
      <c r="H7" s="99"/>
    </row>
    <row r="8" spans="1:8" ht="12.75">
      <c r="A8" s="96"/>
      <c r="B8" s="98" t="s">
        <v>17</v>
      </c>
      <c r="C8" s="87" t="s">
        <v>249</v>
      </c>
      <c r="D8" s="87" t="s">
        <v>172</v>
      </c>
      <c r="E8" s="100" t="s">
        <v>114</v>
      </c>
      <c r="F8" s="101">
        <v>1999</v>
      </c>
      <c r="G8" s="102">
        <v>3.29</v>
      </c>
      <c r="H8" s="103" t="s">
        <v>152</v>
      </c>
    </row>
    <row r="9" spans="1:8" ht="12.75">
      <c r="A9" s="96"/>
      <c r="B9" s="98" t="s">
        <v>18</v>
      </c>
      <c r="C9" s="87" t="s">
        <v>169</v>
      </c>
      <c r="D9" s="87" t="s">
        <v>14</v>
      </c>
      <c r="E9" s="100" t="s">
        <v>58</v>
      </c>
      <c r="F9" s="101">
        <v>1999</v>
      </c>
      <c r="G9" s="102">
        <v>3.35</v>
      </c>
      <c r="H9" s="103"/>
    </row>
    <row r="10" spans="1:8" ht="12.75">
      <c r="A10" s="96"/>
      <c r="B10" s="98" t="s">
        <v>19</v>
      </c>
      <c r="C10" s="87" t="s">
        <v>233</v>
      </c>
      <c r="D10" s="87" t="s">
        <v>234</v>
      </c>
      <c r="E10" s="100" t="s">
        <v>67</v>
      </c>
      <c r="F10" s="101">
        <v>1998</v>
      </c>
      <c r="G10" s="102">
        <v>3.51</v>
      </c>
      <c r="H10" s="103"/>
    </row>
    <row r="11" spans="1:8" ht="12.75">
      <c r="A11" s="96"/>
      <c r="B11" s="98" t="s">
        <v>25</v>
      </c>
      <c r="C11" s="87" t="s">
        <v>231</v>
      </c>
      <c r="D11" s="87" t="s">
        <v>8</v>
      </c>
      <c r="E11" s="100" t="s">
        <v>120</v>
      </c>
      <c r="F11" s="101">
        <v>2000</v>
      </c>
      <c r="G11" s="102">
        <v>3.81</v>
      </c>
      <c r="H11" s="103"/>
    </row>
    <row r="12" spans="1:8" ht="12.75">
      <c r="A12" s="96"/>
      <c r="B12" s="98" t="s">
        <v>26</v>
      </c>
      <c r="C12" s="87" t="s">
        <v>230</v>
      </c>
      <c r="D12" s="87" t="s">
        <v>8</v>
      </c>
      <c r="E12" s="100" t="s">
        <v>120</v>
      </c>
      <c r="F12" s="101">
        <v>2000</v>
      </c>
      <c r="G12" s="102">
        <v>4.06</v>
      </c>
      <c r="H12" s="103"/>
    </row>
    <row r="13" spans="1:8" ht="12.75">
      <c r="A13" s="96"/>
      <c r="B13" s="98" t="s">
        <v>27</v>
      </c>
      <c r="C13" s="87" t="s">
        <v>250</v>
      </c>
      <c r="D13" s="87" t="s">
        <v>16</v>
      </c>
      <c r="E13" s="100" t="s">
        <v>114</v>
      </c>
      <c r="F13" s="101">
        <v>2000</v>
      </c>
      <c r="G13" s="102">
        <v>4.1</v>
      </c>
      <c r="H13" s="103"/>
    </row>
    <row r="14" spans="1:8" ht="12.75">
      <c r="A14" s="96"/>
      <c r="B14" s="98" t="s">
        <v>20</v>
      </c>
      <c r="C14" s="87" t="s">
        <v>240</v>
      </c>
      <c r="D14" s="87" t="s">
        <v>8</v>
      </c>
      <c r="E14" s="100" t="s">
        <v>204</v>
      </c>
      <c r="F14" s="101">
        <v>1999</v>
      </c>
      <c r="G14" s="102">
        <v>4.21</v>
      </c>
      <c r="H14" s="103"/>
    </row>
    <row r="15" spans="1:8" ht="12.75">
      <c r="A15" s="96"/>
      <c r="B15" s="98" t="s">
        <v>254</v>
      </c>
      <c r="C15" s="87" t="s">
        <v>215</v>
      </c>
      <c r="D15" s="87" t="s">
        <v>13</v>
      </c>
      <c r="E15" s="100" t="s">
        <v>58</v>
      </c>
      <c r="F15" s="101">
        <v>1999</v>
      </c>
      <c r="G15" s="102">
        <v>4.31</v>
      </c>
      <c r="H15" s="103"/>
    </row>
    <row r="16" spans="1:8" ht="12.75">
      <c r="A16" s="96"/>
      <c r="B16" s="98" t="s">
        <v>254</v>
      </c>
      <c r="C16" s="87" t="s">
        <v>222</v>
      </c>
      <c r="D16" s="87" t="s">
        <v>224</v>
      </c>
      <c r="E16" s="100" t="s">
        <v>170</v>
      </c>
      <c r="F16" s="101">
        <v>1998</v>
      </c>
      <c r="G16" s="102">
        <v>4.31</v>
      </c>
      <c r="H16" s="103"/>
    </row>
    <row r="17" spans="1:8" ht="12.75">
      <c r="A17" s="96"/>
      <c r="B17" s="98" t="s">
        <v>21</v>
      </c>
      <c r="C17" s="87" t="s">
        <v>229</v>
      </c>
      <c r="D17" s="87" t="s">
        <v>223</v>
      </c>
      <c r="E17" s="100" t="s">
        <v>170</v>
      </c>
      <c r="F17" s="101">
        <v>1998</v>
      </c>
      <c r="G17" s="102">
        <v>4.45</v>
      </c>
      <c r="H17" s="103"/>
    </row>
    <row r="18" spans="2:8" ht="12.75">
      <c r="B18" s="98"/>
      <c r="C18" s="99"/>
      <c r="D18" s="99"/>
      <c r="E18" s="99"/>
      <c r="F18" s="99"/>
      <c r="G18" s="99"/>
      <c r="H18" s="99"/>
    </row>
    <row r="19" spans="2:8" ht="12.75">
      <c r="B19" s="98"/>
      <c r="C19" s="99"/>
      <c r="D19" s="99"/>
      <c r="E19" s="99"/>
      <c r="F19" s="99"/>
      <c r="G19" s="99"/>
      <c r="H19" s="99"/>
    </row>
    <row r="20" spans="2:8" s="1" customFormat="1" ht="18">
      <c r="B20" s="21"/>
      <c r="C20" s="57"/>
      <c r="D20" s="58" t="s">
        <v>61</v>
      </c>
      <c r="E20" s="57"/>
      <c r="F20" s="57"/>
      <c r="G20" s="57"/>
      <c r="H20" s="57"/>
    </row>
    <row r="21" spans="2:8" ht="12.75">
      <c r="B21" s="104"/>
      <c r="C21" s="99"/>
      <c r="D21" s="99"/>
      <c r="E21" s="99"/>
      <c r="F21" s="99"/>
      <c r="G21" s="99"/>
      <c r="H21" s="99"/>
    </row>
    <row r="22" spans="2:8" ht="12.75">
      <c r="B22" s="98" t="s">
        <v>136</v>
      </c>
      <c r="C22" s="87" t="s">
        <v>218</v>
      </c>
      <c r="D22" s="87" t="s">
        <v>39</v>
      </c>
      <c r="E22" s="100" t="s">
        <v>58</v>
      </c>
      <c r="F22" s="101">
        <v>1998</v>
      </c>
      <c r="G22" s="105" t="s">
        <v>255</v>
      </c>
      <c r="H22" s="99"/>
    </row>
    <row r="23" spans="2:8" ht="12.75">
      <c r="B23" s="98" t="s">
        <v>136</v>
      </c>
      <c r="C23" s="87" t="s">
        <v>253</v>
      </c>
      <c r="D23" s="87" t="s">
        <v>13</v>
      </c>
      <c r="E23" s="100" t="s">
        <v>204</v>
      </c>
      <c r="F23" s="101">
        <v>1998</v>
      </c>
      <c r="G23" s="105" t="s">
        <v>255</v>
      </c>
      <c r="H23" s="99"/>
    </row>
    <row r="24" spans="2:8" ht="12.75">
      <c r="B24" s="98" t="s">
        <v>256</v>
      </c>
      <c r="C24" s="87" t="s">
        <v>220</v>
      </c>
      <c r="D24" s="87" t="s">
        <v>16</v>
      </c>
      <c r="E24" s="100" t="s">
        <v>170</v>
      </c>
      <c r="F24" s="101">
        <v>1998</v>
      </c>
      <c r="G24" s="105" t="s">
        <v>257</v>
      </c>
      <c r="H24" s="99"/>
    </row>
    <row r="25" spans="2:8" ht="12.75">
      <c r="B25" s="98" t="s">
        <v>256</v>
      </c>
      <c r="C25" s="87" t="s">
        <v>233</v>
      </c>
      <c r="D25" s="87" t="s">
        <v>234</v>
      </c>
      <c r="E25" s="100" t="s">
        <v>67</v>
      </c>
      <c r="F25" s="101">
        <v>1998</v>
      </c>
      <c r="G25" s="105" t="s">
        <v>257</v>
      </c>
      <c r="H25" s="99"/>
    </row>
    <row r="26" spans="2:8" ht="12.75">
      <c r="B26" s="98" t="s">
        <v>26</v>
      </c>
      <c r="C26" s="87" t="s">
        <v>167</v>
      </c>
      <c r="D26" s="87" t="s">
        <v>168</v>
      </c>
      <c r="E26" s="100" t="s">
        <v>58</v>
      </c>
      <c r="F26" s="101">
        <v>1998</v>
      </c>
      <c r="G26" s="105" t="s">
        <v>144</v>
      </c>
      <c r="H26" s="99"/>
    </row>
    <row r="27" spans="2:8" ht="12.75">
      <c r="B27" s="98" t="s">
        <v>27</v>
      </c>
      <c r="C27" s="87" t="s">
        <v>258</v>
      </c>
      <c r="D27" s="87" t="s">
        <v>156</v>
      </c>
      <c r="E27" s="100" t="s">
        <v>58</v>
      </c>
      <c r="F27" s="101">
        <v>1999</v>
      </c>
      <c r="G27" s="105" t="s">
        <v>175</v>
      </c>
      <c r="H27" s="99"/>
    </row>
    <row r="28" spans="2:8" ht="12.75">
      <c r="B28" s="98" t="s">
        <v>20</v>
      </c>
      <c r="C28" s="87" t="s">
        <v>239</v>
      </c>
      <c r="D28" s="87" t="s">
        <v>238</v>
      </c>
      <c r="E28" s="100" t="s">
        <v>204</v>
      </c>
      <c r="F28" s="101">
        <v>1998</v>
      </c>
      <c r="G28" s="105" t="s">
        <v>145</v>
      </c>
      <c r="H28" s="99"/>
    </row>
    <row r="29" spans="2:8" ht="12.75">
      <c r="B29" s="98" t="s">
        <v>254</v>
      </c>
      <c r="C29" s="87" t="s">
        <v>169</v>
      </c>
      <c r="D29" s="87" t="s">
        <v>14</v>
      </c>
      <c r="E29" s="100" t="s">
        <v>58</v>
      </c>
      <c r="F29" s="101">
        <v>1999</v>
      </c>
      <c r="G29" s="105" t="s">
        <v>161</v>
      </c>
      <c r="H29" s="106"/>
    </row>
    <row r="30" spans="2:8" ht="12.75">
      <c r="B30" s="98" t="s">
        <v>254</v>
      </c>
      <c r="C30" s="87" t="s">
        <v>237</v>
      </c>
      <c r="D30" s="87" t="s">
        <v>39</v>
      </c>
      <c r="E30" s="100" t="s">
        <v>204</v>
      </c>
      <c r="F30" s="101">
        <v>1998</v>
      </c>
      <c r="G30" s="105" t="s">
        <v>161</v>
      </c>
      <c r="H30" s="106"/>
    </row>
    <row r="31" spans="2:8" ht="12.75">
      <c r="B31" s="98" t="s">
        <v>176</v>
      </c>
      <c r="C31" s="87" t="s">
        <v>216</v>
      </c>
      <c r="D31" s="87" t="s">
        <v>92</v>
      </c>
      <c r="E31" s="100" t="s">
        <v>58</v>
      </c>
      <c r="F31" s="101">
        <v>1998</v>
      </c>
      <c r="G31" s="105" t="s">
        <v>259</v>
      </c>
      <c r="H31" s="99"/>
    </row>
    <row r="32" spans="2:8" ht="12.75">
      <c r="B32" s="98" t="s">
        <v>176</v>
      </c>
      <c r="C32" s="87" t="s">
        <v>212</v>
      </c>
      <c r="D32" s="87" t="s">
        <v>8</v>
      </c>
      <c r="E32" s="100" t="s">
        <v>260</v>
      </c>
      <c r="F32" s="101">
        <v>1998</v>
      </c>
      <c r="G32" s="105" t="s">
        <v>259</v>
      </c>
      <c r="H32" s="99"/>
    </row>
    <row r="33" spans="2:8" ht="12.75">
      <c r="B33" s="98"/>
      <c r="C33" s="87"/>
      <c r="D33" s="87"/>
      <c r="E33" s="100"/>
      <c r="F33" s="101"/>
      <c r="G33" s="105"/>
      <c r="H33" s="106"/>
    </row>
    <row r="34" spans="2:8" ht="18">
      <c r="B34" s="98"/>
      <c r="C34" s="99"/>
      <c r="D34" s="58" t="s">
        <v>65</v>
      </c>
      <c r="E34" s="99"/>
      <c r="F34" s="99"/>
      <c r="G34" s="99"/>
      <c r="H34" s="99"/>
    </row>
    <row r="35" spans="2:8" ht="18">
      <c r="B35" s="98"/>
      <c r="C35" s="99"/>
      <c r="D35" s="58"/>
      <c r="E35" s="99"/>
      <c r="F35" s="99"/>
      <c r="G35" s="99"/>
      <c r="H35" s="99"/>
    </row>
    <row r="36" spans="2:9" ht="12.75">
      <c r="B36" s="98" t="s">
        <v>17</v>
      </c>
      <c r="C36" s="87" t="s">
        <v>169</v>
      </c>
      <c r="D36" s="87" t="s">
        <v>14</v>
      </c>
      <c r="E36" s="100" t="s">
        <v>58</v>
      </c>
      <c r="F36" s="101">
        <v>1999</v>
      </c>
      <c r="G36" s="88">
        <v>28</v>
      </c>
      <c r="H36" s="99" t="s">
        <v>68</v>
      </c>
      <c r="I36" t="s">
        <v>261</v>
      </c>
    </row>
    <row r="37" spans="2:8" ht="12.75">
      <c r="B37" s="98" t="s">
        <v>18</v>
      </c>
      <c r="C37" s="87" t="s">
        <v>231</v>
      </c>
      <c r="D37" s="87" t="s">
        <v>8</v>
      </c>
      <c r="E37" s="100" t="s">
        <v>120</v>
      </c>
      <c r="F37" s="101">
        <v>2000</v>
      </c>
      <c r="G37" s="88">
        <v>25</v>
      </c>
      <c r="H37" s="99" t="s">
        <v>68</v>
      </c>
    </row>
    <row r="38" spans="2:8" ht="12.75">
      <c r="B38" s="98" t="s">
        <v>262</v>
      </c>
      <c r="C38" s="87" t="s">
        <v>208</v>
      </c>
      <c r="D38" s="87" t="s">
        <v>209</v>
      </c>
      <c r="E38" s="100" t="s">
        <v>260</v>
      </c>
      <c r="F38" s="101">
        <v>1998</v>
      </c>
      <c r="G38" s="88">
        <v>19</v>
      </c>
      <c r="H38" s="99" t="s">
        <v>68</v>
      </c>
    </row>
    <row r="39" spans="2:8" ht="12.75">
      <c r="B39" s="98" t="s">
        <v>256</v>
      </c>
      <c r="C39" s="87" t="s">
        <v>249</v>
      </c>
      <c r="D39" s="87" t="s">
        <v>172</v>
      </c>
      <c r="E39" s="100" t="s">
        <v>114</v>
      </c>
      <c r="F39" s="101">
        <v>1999</v>
      </c>
      <c r="G39" s="88">
        <v>19</v>
      </c>
      <c r="H39" s="99" t="s">
        <v>68</v>
      </c>
    </row>
    <row r="40" spans="2:8" ht="12.75">
      <c r="B40" s="98" t="s">
        <v>263</v>
      </c>
      <c r="C40" s="87" t="s">
        <v>210</v>
      </c>
      <c r="D40" s="87" t="s">
        <v>211</v>
      </c>
      <c r="E40" s="100" t="s">
        <v>260</v>
      </c>
      <c r="F40" s="101">
        <v>1999</v>
      </c>
      <c r="G40" s="88">
        <v>17</v>
      </c>
      <c r="H40" s="99" t="s">
        <v>68</v>
      </c>
    </row>
    <row r="41" spans="2:8" ht="12.75">
      <c r="B41" s="98" t="s">
        <v>263</v>
      </c>
      <c r="C41" s="87" t="s">
        <v>230</v>
      </c>
      <c r="D41" s="87" t="s">
        <v>8</v>
      </c>
      <c r="E41" s="100" t="s">
        <v>120</v>
      </c>
      <c r="F41" s="101">
        <v>2000</v>
      </c>
      <c r="G41" s="88">
        <v>17</v>
      </c>
      <c r="H41" s="99" t="s">
        <v>68</v>
      </c>
    </row>
    <row r="42" spans="2:8" ht="12.75">
      <c r="B42" s="98" t="s">
        <v>264</v>
      </c>
      <c r="C42" s="87" t="s">
        <v>216</v>
      </c>
      <c r="D42" s="87" t="s">
        <v>92</v>
      </c>
      <c r="E42" s="100" t="s">
        <v>58</v>
      </c>
      <c r="F42" s="101">
        <v>1998</v>
      </c>
      <c r="G42" s="88">
        <v>16</v>
      </c>
      <c r="H42" s="99" t="s">
        <v>68</v>
      </c>
    </row>
    <row r="43" spans="2:8" ht="12.75">
      <c r="B43" s="98" t="s">
        <v>264</v>
      </c>
      <c r="C43" s="87" t="s">
        <v>237</v>
      </c>
      <c r="D43" s="87" t="s">
        <v>39</v>
      </c>
      <c r="E43" s="100" t="s">
        <v>204</v>
      </c>
      <c r="F43" s="101">
        <v>1998</v>
      </c>
      <c r="G43" s="88">
        <v>16</v>
      </c>
      <c r="H43" s="99" t="s">
        <v>68</v>
      </c>
    </row>
    <row r="44" spans="2:8" ht="12.75">
      <c r="B44" s="98" t="s">
        <v>264</v>
      </c>
      <c r="C44" s="87" t="s">
        <v>215</v>
      </c>
      <c r="D44" s="87" t="s">
        <v>13</v>
      </c>
      <c r="E44" s="100" t="s">
        <v>58</v>
      </c>
      <c r="F44" s="101">
        <v>1999</v>
      </c>
      <c r="G44" s="88">
        <v>16</v>
      </c>
      <c r="H44" s="99" t="s">
        <v>68</v>
      </c>
    </row>
    <row r="45" spans="2:8" ht="12.75">
      <c r="B45" s="98" t="s">
        <v>264</v>
      </c>
      <c r="C45" s="87" t="s">
        <v>214</v>
      </c>
      <c r="D45" s="87" t="s">
        <v>157</v>
      </c>
      <c r="E45" s="100" t="s">
        <v>260</v>
      </c>
      <c r="F45" s="101">
        <v>2002</v>
      </c>
      <c r="G45" s="88">
        <v>16</v>
      </c>
      <c r="H45" s="99" t="s">
        <v>68</v>
      </c>
    </row>
    <row r="46" spans="2:8" ht="12.75">
      <c r="B46" s="98"/>
      <c r="C46" s="87"/>
      <c r="D46" s="87"/>
      <c r="E46" s="100"/>
      <c r="F46" s="101"/>
      <c r="G46" s="88"/>
      <c r="H46" s="106"/>
    </row>
    <row r="47" spans="2:8" ht="12.75">
      <c r="B47" s="98"/>
      <c r="C47" s="99"/>
      <c r="D47" s="99"/>
      <c r="E47" s="99"/>
      <c r="F47" s="99"/>
      <c r="G47" s="99"/>
      <c r="H47" s="99"/>
    </row>
    <row r="48" spans="2:8" s="95" customFormat="1" ht="18">
      <c r="B48" s="21"/>
      <c r="C48" s="58" t="s">
        <v>104</v>
      </c>
      <c r="D48" s="58"/>
      <c r="E48" s="57"/>
      <c r="F48" s="57"/>
      <c r="G48" s="57"/>
      <c r="H48" s="57"/>
    </row>
    <row r="49" spans="2:8" s="1" customFormat="1" ht="18">
      <c r="B49" s="21"/>
      <c r="C49" s="57"/>
      <c r="D49" s="58"/>
      <c r="E49" s="57"/>
      <c r="F49" s="57"/>
      <c r="G49" s="57"/>
      <c r="H49" s="57"/>
    </row>
    <row r="50" spans="2:8" ht="12.75">
      <c r="B50" s="98" t="s">
        <v>17</v>
      </c>
      <c r="C50" s="87" t="s">
        <v>249</v>
      </c>
      <c r="D50" s="87" t="s">
        <v>172</v>
      </c>
      <c r="E50" s="100" t="s">
        <v>114</v>
      </c>
      <c r="F50" s="101">
        <v>1999</v>
      </c>
      <c r="G50" s="88">
        <v>36</v>
      </c>
      <c r="H50" s="99" t="s">
        <v>68</v>
      </c>
    </row>
    <row r="51" spans="2:8" ht="12.75">
      <c r="B51" s="98" t="s">
        <v>18</v>
      </c>
      <c r="C51" s="87" t="s">
        <v>239</v>
      </c>
      <c r="D51" s="87" t="s">
        <v>238</v>
      </c>
      <c r="E51" s="100" t="s">
        <v>204</v>
      </c>
      <c r="F51" s="101">
        <v>1998</v>
      </c>
      <c r="G51" s="88">
        <v>34</v>
      </c>
      <c r="H51" s="99" t="s">
        <v>68</v>
      </c>
    </row>
    <row r="52" spans="2:8" ht="12.75">
      <c r="B52" s="98" t="s">
        <v>19</v>
      </c>
      <c r="C52" s="87" t="s">
        <v>248</v>
      </c>
      <c r="D52" s="87" t="s">
        <v>16</v>
      </c>
      <c r="E52" s="100" t="s">
        <v>160</v>
      </c>
      <c r="F52" s="101">
        <v>1998</v>
      </c>
      <c r="G52" s="88">
        <v>33</v>
      </c>
      <c r="H52" s="99" t="s">
        <v>68</v>
      </c>
    </row>
    <row r="53" spans="2:8" ht="12.75">
      <c r="B53" s="98" t="s">
        <v>25</v>
      </c>
      <c r="C53" s="87" t="s">
        <v>231</v>
      </c>
      <c r="D53" s="87" t="s">
        <v>8</v>
      </c>
      <c r="E53" s="100" t="s">
        <v>163</v>
      </c>
      <c r="F53" s="101">
        <v>2000</v>
      </c>
      <c r="G53" s="88">
        <v>32</v>
      </c>
      <c r="H53" s="99" t="s">
        <v>68</v>
      </c>
    </row>
    <row r="54" spans="2:8" ht="12.75">
      <c r="B54" s="98" t="s">
        <v>26</v>
      </c>
      <c r="C54" s="87" t="s">
        <v>250</v>
      </c>
      <c r="D54" s="87" t="s">
        <v>16</v>
      </c>
      <c r="E54" s="100" t="s">
        <v>114</v>
      </c>
      <c r="F54" s="101">
        <v>2000</v>
      </c>
      <c r="G54" s="88">
        <v>31</v>
      </c>
      <c r="H54" s="99" t="s">
        <v>68</v>
      </c>
    </row>
    <row r="55" spans="2:8" ht="12.75">
      <c r="B55" s="98" t="s">
        <v>125</v>
      </c>
      <c r="C55" s="87" t="s">
        <v>229</v>
      </c>
      <c r="D55" s="87" t="s">
        <v>223</v>
      </c>
      <c r="E55" s="100" t="s">
        <v>170</v>
      </c>
      <c r="F55" s="101">
        <v>1998</v>
      </c>
      <c r="G55" s="88">
        <v>30</v>
      </c>
      <c r="H55" s="99" t="s">
        <v>68</v>
      </c>
    </row>
    <row r="56" spans="2:8" ht="12.75">
      <c r="B56" s="98" t="s">
        <v>125</v>
      </c>
      <c r="C56" s="87" t="s">
        <v>215</v>
      </c>
      <c r="D56" s="87" t="s">
        <v>13</v>
      </c>
      <c r="E56" s="100" t="s">
        <v>58</v>
      </c>
      <c r="F56" s="101">
        <v>1999</v>
      </c>
      <c r="G56" s="88">
        <v>30</v>
      </c>
      <c r="H56" s="99" t="s">
        <v>68</v>
      </c>
    </row>
    <row r="57" spans="2:8" ht="12.75">
      <c r="B57" s="98" t="s">
        <v>125</v>
      </c>
      <c r="C57" s="87" t="s">
        <v>214</v>
      </c>
      <c r="D57" s="87" t="s">
        <v>13</v>
      </c>
      <c r="E57" s="100" t="s">
        <v>260</v>
      </c>
      <c r="F57" s="101">
        <v>2002</v>
      </c>
      <c r="G57" s="88">
        <v>30</v>
      </c>
      <c r="H57" s="99" t="s">
        <v>68</v>
      </c>
    </row>
    <row r="58" spans="2:8" ht="12.75">
      <c r="B58" s="98" t="s">
        <v>162</v>
      </c>
      <c r="C58" s="87" t="s">
        <v>169</v>
      </c>
      <c r="D58" s="87" t="s">
        <v>14</v>
      </c>
      <c r="E58" s="100" t="s">
        <v>58</v>
      </c>
      <c r="F58" s="101">
        <v>1999</v>
      </c>
      <c r="G58" s="88">
        <v>29</v>
      </c>
      <c r="H58" s="99" t="s">
        <v>68</v>
      </c>
    </row>
    <row r="59" spans="2:8" ht="12.75">
      <c r="B59" s="98" t="s">
        <v>162</v>
      </c>
      <c r="C59" s="87" t="s">
        <v>232</v>
      </c>
      <c r="D59" s="87" t="s">
        <v>8</v>
      </c>
      <c r="E59" s="100" t="s">
        <v>163</v>
      </c>
      <c r="F59" s="101">
        <v>2001</v>
      </c>
      <c r="G59" s="88">
        <v>29</v>
      </c>
      <c r="H59" s="99" t="s">
        <v>68</v>
      </c>
    </row>
    <row r="60" spans="2:8" ht="12.75">
      <c r="B60" s="98" t="s">
        <v>162</v>
      </c>
      <c r="C60" s="87" t="s">
        <v>218</v>
      </c>
      <c r="D60" s="87" t="s">
        <v>39</v>
      </c>
      <c r="E60" s="100" t="s">
        <v>58</v>
      </c>
      <c r="F60" s="101">
        <v>1998</v>
      </c>
      <c r="G60" s="88">
        <v>29</v>
      </c>
      <c r="H60" s="106" t="s">
        <v>68</v>
      </c>
    </row>
    <row r="61" spans="2:9" ht="12.75">
      <c r="B61" s="98"/>
      <c r="C61" s="87"/>
      <c r="D61" s="87"/>
      <c r="E61" s="100"/>
      <c r="F61" s="101"/>
      <c r="G61" s="88"/>
      <c r="H61" s="99"/>
      <c r="I61" t="s">
        <v>137</v>
      </c>
    </row>
    <row r="62" spans="3:8" ht="12.75">
      <c r="C62" s="49"/>
      <c r="D62" s="49"/>
      <c r="E62" s="7"/>
      <c r="F62" s="5"/>
      <c r="G62" s="52"/>
      <c r="H62" s="24"/>
    </row>
    <row r="63" spans="3:8" ht="12.75">
      <c r="C63" s="49"/>
      <c r="D63" s="49"/>
      <c r="E63" s="7"/>
      <c r="F63" s="5"/>
      <c r="G63" s="52"/>
      <c r="H63" s="24"/>
    </row>
    <row r="64" spans="3:8" ht="12.75">
      <c r="C64" s="24"/>
      <c r="D64" s="24"/>
      <c r="E64" s="24"/>
      <c r="F64" s="24"/>
      <c r="G64" s="24"/>
      <c r="H64" s="24"/>
    </row>
    <row r="65" spans="3:8" ht="12.75">
      <c r="C65" s="24"/>
      <c r="D65" s="24"/>
      <c r="E65" s="24"/>
      <c r="F65" s="24"/>
      <c r="G65" s="24"/>
      <c r="H65" s="24"/>
    </row>
    <row r="66" spans="3:8" ht="12.75">
      <c r="C66" s="24"/>
      <c r="D66" s="24"/>
      <c r="E66" s="59"/>
      <c r="F66" s="59"/>
      <c r="G66" s="24"/>
      <c r="H66" s="24"/>
    </row>
    <row r="67" spans="3:8" ht="12.75">
      <c r="C67" s="24"/>
      <c r="D67" s="24"/>
      <c r="E67" s="24"/>
      <c r="F67" s="24"/>
      <c r="G67" s="24"/>
      <c r="H67" s="24"/>
    </row>
    <row r="68" spans="3:8" ht="12.75">
      <c r="C68" s="24"/>
      <c r="D68" s="24"/>
      <c r="E68" s="24"/>
      <c r="F68" s="24"/>
      <c r="G68" s="24"/>
      <c r="H68" s="24"/>
    </row>
    <row r="69" spans="3:8" ht="12.75">
      <c r="C69" s="24"/>
      <c r="D69" s="24"/>
      <c r="E69" s="24"/>
      <c r="F69" s="24"/>
      <c r="G69" s="24"/>
      <c r="H69" s="24"/>
    </row>
    <row r="70" spans="3:8" ht="12.75">
      <c r="C70" s="24"/>
      <c r="D70" s="24"/>
      <c r="E70" s="24"/>
      <c r="F70" s="24"/>
      <c r="G70" s="24"/>
      <c r="H70" s="24"/>
    </row>
    <row r="71" spans="3:8" ht="12.75">
      <c r="C71" s="24"/>
      <c r="D71" s="24"/>
      <c r="E71" s="24"/>
      <c r="F71" s="24"/>
      <c r="G71" s="24"/>
      <c r="H71" s="24"/>
    </row>
    <row r="72" spans="3:8" ht="12.75">
      <c r="C72" s="24"/>
      <c r="D72" s="24"/>
      <c r="E72" s="24"/>
      <c r="F72" s="24"/>
      <c r="G72" s="24"/>
      <c r="H72" s="24"/>
    </row>
    <row r="73" spans="3:8" ht="12.75">
      <c r="C73" s="24"/>
      <c r="D73" s="24"/>
      <c r="E73" s="24"/>
      <c r="F73" s="24"/>
      <c r="G73" s="24"/>
      <c r="H73" s="24"/>
    </row>
    <row r="74" spans="3:8" ht="12.75">
      <c r="C74" s="24"/>
      <c r="D74" s="24"/>
      <c r="E74" s="24"/>
      <c r="F74" s="24"/>
      <c r="G74" s="24"/>
      <c r="H74" s="24"/>
    </row>
    <row r="75" spans="3:8" ht="12.75">
      <c r="C75" s="24"/>
      <c r="D75" s="24"/>
      <c r="E75" s="24"/>
      <c r="F75" s="24"/>
      <c r="G75" s="24"/>
      <c r="H75" s="24"/>
    </row>
    <row r="76" spans="3:8" ht="12.75">
      <c r="C76" s="24"/>
      <c r="D76" s="24"/>
      <c r="E76" s="24"/>
      <c r="F76" s="24"/>
      <c r="G76" s="24"/>
      <c r="H76" s="24"/>
    </row>
    <row r="77" spans="3:8" ht="12.75">
      <c r="C77" s="24"/>
      <c r="D77" s="24"/>
      <c r="E77" s="24"/>
      <c r="F77" s="24"/>
      <c r="G77" s="24"/>
      <c r="H77" s="24"/>
    </row>
    <row r="78" spans="3:8" ht="12.75">
      <c r="C78" s="24"/>
      <c r="D78" s="24"/>
      <c r="E78" s="24"/>
      <c r="F78" s="24"/>
      <c r="G78" s="24"/>
      <c r="H78" s="24"/>
    </row>
    <row r="79" spans="3:8" ht="12.75">
      <c r="C79" s="24"/>
      <c r="D79" s="24"/>
      <c r="E79" s="24"/>
      <c r="F79" s="24"/>
      <c r="G79" s="24"/>
      <c r="H79" s="24"/>
    </row>
    <row r="80" spans="3:8" ht="12.75">
      <c r="C80" s="24"/>
      <c r="D80" s="24"/>
      <c r="E80" s="24"/>
      <c r="F80" s="24"/>
      <c r="G80" s="24"/>
      <c r="H80" s="24"/>
    </row>
    <row r="81" spans="3:8" ht="12.75">
      <c r="C81" s="24"/>
      <c r="D81" s="24"/>
      <c r="E81" s="24"/>
      <c r="F81" s="24"/>
      <c r="G81" s="24"/>
      <c r="H81" s="24"/>
    </row>
    <row r="82" spans="3:8" ht="12.75">
      <c r="C82" s="24"/>
      <c r="D82" s="24"/>
      <c r="E82" s="24"/>
      <c r="F82" s="24"/>
      <c r="G82" s="24"/>
      <c r="H82" s="24"/>
    </row>
    <row r="83" spans="3:8" ht="12.75">
      <c r="C83" s="24"/>
      <c r="D83" s="24"/>
      <c r="E83" s="24"/>
      <c r="F83" s="24"/>
      <c r="G83" s="24"/>
      <c r="H83" s="24"/>
    </row>
    <row r="84" spans="3:8" ht="12.75">
      <c r="C84" s="24"/>
      <c r="D84" s="24"/>
      <c r="E84" s="24"/>
      <c r="F84" s="24"/>
      <c r="G84" s="24"/>
      <c r="H84" s="24"/>
    </row>
    <row r="85" spans="3:8" ht="12.75">
      <c r="C85" s="24"/>
      <c r="D85" s="24"/>
      <c r="E85" s="24"/>
      <c r="F85" s="24"/>
      <c r="G85" s="24"/>
      <c r="H85" s="24"/>
    </row>
    <row r="86" spans="3:8" ht="12.75">
      <c r="C86" s="24"/>
      <c r="D86" s="24"/>
      <c r="E86" s="24"/>
      <c r="F86" s="24"/>
      <c r="G86" s="24"/>
      <c r="H86" s="24"/>
    </row>
    <row r="87" spans="3:8" ht="12.75">
      <c r="C87" s="24"/>
      <c r="D87" s="24"/>
      <c r="E87" s="24"/>
      <c r="F87" s="24"/>
      <c r="G87" s="24"/>
      <c r="H87" s="24"/>
    </row>
    <row r="88" spans="3:8" ht="12.75">
      <c r="C88" s="24"/>
      <c r="D88" s="24"/>
      <c r="E88" s="24"/>
      <c r="F88" s="24"/>
      <c r="G88" s="24"/>
      <c r="H88" s="24"/>
    </row>
    <row r="89" spans="3:8" ht="12.75">
      <c r="C89" s="24"/>
      <c r="D89" s="24"/>
      <c r="E89" s="24"/>
      <c r="F89" s="24"/>
      <c r="G89" s="24"/>
      <c r="H89" s="24"/>
    </row>
    <row r="90" spans="3:8" ht="12.75">
      <c r="C90" s="24"/>
      <c r="D90" s="24"/>
      <c r="E90" s="24"/>
      <c r="F90" s="24"/>
      <c r="G90" s="24"/>
      <c r="H90" s="24"/>
    </row>
    <row r="91" spans="3:8" ht="12.75">
      <c r="C91" s="24"/>
      <c r="D91" s="24"/>
      <c r="E91" s="24"/>
      <c r="F91" s="24"/>
      <c r="G91" s="24"/>
      <c r="H91" s="24"/>
    </row>
    <row r="92" spans="3:8" ht="12.75">
      <c r="C92" s="24"/>
      <c r="D92" s="24"/>
      <c r="E92" s="24"/>
      <c r="F92" s="24"/>
      <c r="G92" s="24"/>
      <c r="H92" s="24"/>
    </row>
    <row r="93" spans="3:8" ht="12.75">
      <c r="C93" s="24"/>
      <c r="D93" s="24"/>
      <c r="E93" s="24"/>
      <c r="F93" s="24"/>
      <c r="G93" s="24"/>
      <c r="H93" s="24"/>
    </row>
    <row r="94" spans="3:8" ht="12.75">
      <c r="C94" s="24"/>
      <c r="D94" s="24"/>
      <c r="E94" s="24"/>
      <c r="F94" s="24"/>
      <c r="G94" s="24"/>
      <c r="H94" s="24"/>
    </row>
    <row r="95" spans="3:8" ht="12.75">
      <c r="C95" s="24"/>
      <c r="D95" s="24"/>
      <c r="E95" s="24"/>
      <c r="F95" s="24"/>
      <c r="G95" s="24"/>
      <c r="H95" s="24"/>
    </row>
    <row r="96" spans="3:8" ht="12.75">
      <c r="C96" s="24"/>
      <c r="D96" s="24"/>
      <c r="E96" s="24"/>
      <c r="F96" s="24"/>
      <c r="G96" s="24"/>
      <c r="H96" s="24"/>
    </row>
    <row r="97" spans="3:8" ht="12.75">
      <c r="C97" s="24"/>
      <c r="D97" s="24"/>
      <c r="E97" s="24"/>
      <c r="F97" s="24"/>
      <c r="G97" s="24"/>
      <c r="H97" s="24"/>
    </row>
    <row r="98" spans="1:8" s="1" customFormat="1" ht="12.75">
      <c r="A98"/>
      <c r="B98" s="16"/>
      <c r="C98" s="24"/>
      <c r="D98" s="24"/>
      <c r="E98" s="24"/>
      <c r="F98" s="24"/>
      <c r="G98" s="24"/>
      <c r="H98" s="24"/>
    </row>
    <row r="99" spans="3:8" ht="12.75">
      <c r="C99" s="24"/>
      <c r="D99" s="24"/>
      <c r="E99" s="24"/>
      <c r="F99" s="24"/>
      <c r="G99" s="24"/>
      <c r="H99" s="24"/>
    </row>
    <row r="100" spans="3:8" ht="12.75">
      <c r="C100" s="24"/>
      <c r="D100" s="24"/>
      <c r="E100" s="24"/>
      <c r="F100" s="24"/>
      <c r="G100" s="24"/>
      <c r="H100" s="24"/>
    </row>
    <row r="101" spans="3:8" ht="12.75">
      <c r="C101" s="24"/>
      <c r="D101" s="24"/>
      <c r="E101" s="24"/>
      <c r="F101" s="24"/>
      <c r="G101" s="24"/>
      <c r="H101" s="24"/>
    </row>
    <row r="102" spans="3:8" ht="12.75">
      <c r="C102" s="24"/>
      <c r="D102" s="24"/>
      <c r="E102" s="24"/>
      <c r="F102" s="24"/>
      <c r="G102" s="24"/>
      <c r="H102" s="24"/>
    </row>
    <row r="103" spans="3:8" ht="12.75">
      <c r="C103" s="24"/>
      <c r="D103" s="24"/>
      <c r="E103" s="24"/>
      <c r="F103" s="24"/>
      <c r="G103" s="24"/>
      <c r="H103" s="24"/>
    </row>
    <row r="104" spans="3:8" ht="12.75">
      <c r="C104" s="24"/>
      <c r="D104" s="24"/>
      <c r="E104" s="24"/>
      <c r="F104" s="24"/>
      <c r="G104" s="24"/>
      <c r="H104" s="24"/>
    </row>
    <row r="105" spans="3:8" ht="12.75">
      <c r="C105" s="24"/>
      <c r="D105" s="24"/>
      <c r="E105" s="24"/>
      <c r="F105" s="24"/>
      <c r="G105" s="24"/>
      <c r="H105" s="24"/>
    </row>
    <row r="106" spans="3:8" ht="12.75">
      <c r="C106" s="24"/>
      <c r="D106" s="24"/>
      <c r="E106" s="24"/>
      <c r="F106" s="24"/>
      <c r="G106" s="24"/>
      <c r="H106" s="24"/>
    </row>
    <row r="107" spans="3:8" ht="12.75">
      <c r="C107" s="24"/>
      <c r="D107" s="24"/>
      <c r="E107" s="24"/>
      <c r="F107" s="24"/>
      <c r="G107" s="24"/>
      <c r="H107" s="24"/>
    </row>
    <row r="108" spans="3:8" ht="12.75">
      <c r="C108" s="24"/>
      <c r="D108" s="24"/>
      <c r="E108" s="24"/>
      <c r="F108" s="24"/>
      <c r="G108" s="24"/>
      <c r="H108" s="24"/>
    </row>
    <row r="109" spans="3:8" ht="12.75">
      <c r="C109" s="24"/>
      <c r="D109" s="24"/>
      <c r="E109" s="24"/>
      <c r="F109" s="24"/>
      <c r="G109" s="24"/>
      <c r="H109" s="24"/>
    </row>
    <row r="110" spans="3:8" ht="12.75">
      <c r="C110" s="24"/>
      <c r="D110" s="24"/>
      <c r="E110" s="24"/>
      <c r="F110" s="24"/>
      <c r="G110" s="24"/>
      <c r="H110" s="24"/>
    </row>
    <row r="111" spans="3:8" ht="12.75">
      <c r="C111" s="24"/>
      <c r="D111" s="24"/>
      <c r="E111" s="24"/>
      <c r="F111" s="24"/>
      <c r="G111" s="24"/>
      <c r="H111" s="24"/>
    </row>
    <row r="112" spans="3:8" ht="12.75">
      <c r="C112" s="24"/>
      <c r="D112" s="24"/>
      <c r="E112" s="24"/>
      <c r="F112" s="24"/>
      <c r="G112" s="24"/>
      <c r="H112" s="24"/>
    </row>
    <row r="113" spans="3:8" ht="12.75">
      <c r="C113" s="24"/>
      <c r="D113" s="24"/>
      <c r="E113" s="24"/>
      <c r="F113" s="24"/>
      <c r="G113" s="24"/>
      <c r="H113" s="24"/>
    </row>
    <row r="114" spans="3:8" ht="12.75">
      <c r="C114" s="24"/>
      <c r="D114" s="24"/>
      <c r="E114" s="24"/>
      <c r="F114" s="24"/>
      <c r="G114" s="24"/>
      <c r="H114" s="24"/>
    </row>
    <row r="115" spans="3:8" ht="12.75">
      <c r="C115" s="24"/>
      <c r="D115" s="24"/>
      <c r="E115" s="24"/>
      <c r="F115" s="24"/>
      <c r="G115" s="24"/>
      <c r="H115" s="24"/>
    </row>
    <row r="116" spans="3:8" ht="12.75">
      <c r="C116" s="24"/>
      <c r="D116" s="24"/>
      <c r="E116" s="24"/>
      <c r="F116" s="24"/>
      <c r="G116" s="24"/>
      <c r="H116" s="24"/>
    </row>
    <row r="117" spans="3:8" ht="12.75">
      <c r="C117" s="24"/>
      <c r="D117" s="24"/>
      <c r="E117" s="24"/>
      <c r="F117" s="24"/>
      <c r="G117" s="24"/>
      <c r="H117" s="24"/>
    </row>
    <row r="118" spans="3:8" ht="12.75">
      <c r="C118" s="24"/>
      <c r="D118" s="24"/>
      <c r="E118" s="24"/>
      <c r="F118" s="24"/>
      <c r="G118" s="24"/>
      <c r="H118" s="24"/>
    </row>
    <row r="119" spans="3:8" ht="12.75">
      <c r="C119" s="24"/>
      <c r="D119" s="24"/>
      <c r="E119" s="24"/>
      <c r="F119" s="24"/>
      <c r="G119" s="24"/>
      <c r="H119" s="24"/>
    </row>
    <row r="120" spans="3:8" ht="12.75">
      <c r="C120" s="24"/>
      <c r="D120" s="24"/>
      <c r="E120" s="24"/>
      <c r="F120" s="24"/>
      <c r="G120" s="24"/>
      <c r="H120" s="24"/>
    </row>
    <row r="121" spans="3:8" ht="12.75">
      <c r="C121" s="24"/>
      <c r="D121" s="24"/>
      <c r="E121" s="24"/>
      <c r="F121" s="24"/>
      <c r="G121" s="24"/>
      <c r="H121" s="24"/>
    </row>
    <row r="122" spans="3:8" ht="12.75">
      <c r="C122" s="24"/>
      <c r="D122" s="24"/>
      <c r="E122" s="24"/>
      <c r="F122" s="24"/>
      <c r="G122" s="24"/>
      <c r="H122" s="24"/>
    </row>
    <row r="123" spans="3:8" ht="12.75">
      <c r="C123" s="24"/>
      <c r="D123" s="24"/>
      <c r="E123" s="24"/>
      <c r="F123" s="24"/>
      <c r="G123" s="24"/>
      <c r="H123" s="24"/>
    </row>
    <row r="124" spans="3:8" ht="12.75">
      <c r="C124" s="24"/>
      <c r="D124" s="24"/>
      <c r="E124" s="24"/>
      <c r="F124" s="24"/>
      <c r="G124" s="24"/>
      <c r="H124" s="24"/>
    </row>
    <row r="125" spans="3:8" ht="12.75">
      <c r="C125" s="24"/>
      <c r="D125" s="24"/>
      <c r="E125" s="24"/>
      <c r="F125" s="24"/>
      <c r="G125" s="24"/>
      <c r="H125" s="24"/>
    </row>
    <row r="126" spans="3:8" ht="12.75">
      <c r="C126" s="24"/>
      <c r="D126" s="24"/>
      <c r="E126" s="24"/>
      <c r="F126" s="24"/>
      <c r="G126" s="24"/>
      <c r="H126" s="24"/>
    </row>
    <row r="127" spans="3:8" ht="12.75">
      <c r="C127" s="24"/>
      <c r="D127" s="24"/>
      <c r="E127" s="24"/>
      <c r="F127" s="24"/>
      <c r="G127" s="24"/>
      <c r="H127" s="24"/>
    </row>
    <row r="128" spans="3:8" ht="12.75">
      <c r="C128" s="24"/>
      <c r="D128" s="24"/>
      <c r="E128" s="24"/>
      <c r="F128" s="24"/>
      <c r="G128" s="24"/>
      <c r="H128" s="24"/>
    </row>
    <row r="129" spans="3:8" ht="12.75">
      <c r="C129" s="24"/>
      <c r="D129" s="24"/>
      <c r="E129" s="24"/>
      <c r="F129" s="24"/>
      <c r="G129" s="24"/>
      <c r="H129" s="24"/>
    </row>
    <row r="130" spans="3:8" ht="12.75">
      <c r="C130" s="24"/>
      <c r="D130" s="24"/>
      <c r="E130" s="24"/>
      <c r="F130" s="24"/>
      <c r="G130" s="24"/>
      <c r="H130" s="24"/>
    </row>
    <row r="131" spans="3:8" ht="12.75">
      <c r="C131" s="24"/>
      <c r="D131" s="24"/>
      <c r="E131" s="24"/>
      <c r="F131" s="24"/>
      <c r="G131" s="24"/>
      <c r="H131" s="24"/>
    </row>
    <row r="132" spans="3:8" ht="12.75">
      <c r="C132" s="24"/>
      <c r="D132" s="24"/>
      <c r="E132" s="24"/>
      <c r="F132" s="24"/>
      <c r="G132" s="24"/>
      <c r="H132" s="24"/>
    </row>
    <row r="133" spans="3:8" ht="12.75">
      <c r="C133" s="24"/>
      <c r="D133" s="24"/>
      <c r="E133" s="24"/>
      <c r="F133" s="24"/>
      <c r="G133" s="24"/>
      <c r="H133" s="24"/>
    </row>
    <row r="134" spans="3:8" ht="12.75">
      <c r="C134" s="24"/>
      <c r="D134" s="24"/>
      <c r="E134" s="24"/>
      <c r="F134" s="24"/>
      <c r="G134" s="24"/>
      <c r="H134" s="24"/>
    </row>
    <row r="135" spans="3:8" ht="12.75">
      <c r="C135" s="24"/>
      <c r="D135" s="24"/>
      <c r="E135" s="24"/>
      <c r="F135" s="24"/>
      <c r="G135" s="24"/>
      <c r="H135" s="24"/>
    </row>
    <row r="136" spans="3:8" ht="12.75">
      <c r="C136" s="24"/>
      <c r="D136" s="24"/>
      <c r="E136" s="24"/>
      <c r="F136" s="24"/>
      <c r="G136" s="24"/>
      <c r="H136" s="24"/>
    </row>
    <row r="137" spans="3:8" ht="12.75">
      <c r="C137" s="24"/>
      <c r="D137" s="24"/>
      <c r="E137" s="24"/>
      <c r="F137" s="24"/>
      <c r="G137" s="24"/>
      <c r="H137" s="24"/>
    </row>
    <row r="138" spans="3:8" ht="12.75">
      <c r="C138" s="24"/>
      <c r="D138" s="24"/>
      <c r="E138" s="24"/>
      <c r="F138" s="24"/>
      <c r="G138" s="24"/>
      <c r="H138" s="24"/>
    </row>
    <row r="139" spans="3:8" ht="12.75">
      <c r="C139" s="24"/>
      <c r="D139" s="24"/>
      <c r="E139" s="24"/>
      <c r="F139" s="24"/>
      <c r="G139" s="24"/>
      <c r="H139" s="24"/>
    </row>
    <row r="140" spans="3:8" ht="12.75">
      <c r="C140" s="24"/>
      <c r="D140" s="24"/>
      <c r="E140" s="24"/>
      <c r="F140" s="24"/>
      <c r="G140" s="24"/>
      <c r="H140" s="24"/>
    </row>
    <row r="141" spans="3:8" ht="12.75">
      <c r="C141" s="24"/>
      <c r="D141" s="24"/>
      <c r="E141" s="24"/>
      <c r="F141" s="24"/>
      <c r="G141" s="24"/>
      <c r="H141" s="24"/>
    </row>
    <row r="142" spans="3:8" ht="12.75">
      <c r="C142" s="24"/>
      <c r="D142" s="24"/>
      <c r="E142" s="24"/>
      <c r="F142" s="24"/>
      <c r="G142" s="24"/>
      <c r="H142" s="24"/>
    </row>
    <row r="143" spans="3:8" ht="12.75">
      <c r="C143" s="24"/>
      <c r="D143" s="24"/>
      <c r="E143" s="24"/>
      <c r="F143" s="24"/>
      <c r="G143" s="24"/>
      <c r="H143" s="24"/>
    </row>
    <row r="144" spans="3:8" ht="12.75">
      <c r="C144" s="24"/>
      <c r="D144" s="24"/>
      <c r="E144" s="24"/>
      <c r="F144" s="24"/>
      <c r="G144" s="24"/>
      <c r="H144" s="24"/>
    </row>
  </sheetData>
  <sheetProtection/>
  <mergeCells count="2">
    <mergeCell ref="A1:H1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100" zoomScalePageLayoutView="0" workbookViewId="0" topLeftCell="A7">
      <selection activeCell="A5" sqref="A5:G5"/>
    </sheetView>
  </sheetViews>
  <sheetFormatPr defaultColWidth="9.00390625" defaultRowHeight="12.75"/>
  <cols>
    <col min="1" max="1" width="8.00390625" style="16" customWidth="1"/>
    <col min="2" max="2" width="20.125" style="0" bestFit="1" customWidth="1"/>
    <col min="3" max="3" width="10.625" style="0" bestFit="1" customWidth="1"/>
    <col min="4" max="4" width="24.75390625" style="0" bestFit="1" customWidth="1"/>
    <col min="5" max="5" width="6.75390625" style="0" bestFit="1" customWidth="1"/>
    <col min="6" max="6" width="15.375" style="0" customWidth="1"/>
  </cols>
  <sheetData>
    <row r="1" spans="1:7" ht="15.75">
      <c r="A1" s="282"/>
      <c r="B1" s="282"/>
      <c r="C1" s="282"/>
      <c r="D1" s="282"/>
      <c r="E1" s="282"/>
      <c r="F1" s="282"/>
      <c r="G1" s="282"/>
    </row>
    <row r="2" spans="1:7" ht="15.75">
      <c r="A2" s="47"/>
      <c r="B2" s="47"/>
      <c r="C2" s="47"/>
      <c r="D2" s="47"/>
      <c r="E2" s="47"/>
      <c r="F2" s="47"/>
      <c r="G2" s="47"/>
    </row>
    <row r="3" spans="1:7" ht="18">
      <c r="A3" s="47"/>
      <c r="B3" s="285" t="s">
        <v>107</v>
      </c>
      <c r="C3" s="285"/>
      <c r="D3" s="285"/>
      <c r="E3" s="47"/>
      <c r="F3" s="47"/>
      <c r="G3" s="47"/>
    </row>
    <row r="4" spans="1:9" ht="18.75" customHeight="1">
      <c r="A4" s="35"/>
      <c r="B4" s="48"/>
      <c r="C4" s="48"/>
      <c r="D4" s="48"/>
      <c r="E4" s="48"/>
      <c r="F4" s="48"/>
      <c r="G4" s="48"/>
      <c r="H4" s="48"/>
      <c r="I4" s="48"/>
    </row>
    <row r="5" spans="1:7" ht="18">
      <c r="A5" s="283" t="s">
        <v>275</v>
      </c>
      <c r="B5" s="284"/>
      <c r="C5" s="284"/>
      <c r="D5" s="284"/>
      <c r="E5" s="284"/>
      <c r="F5" s="284"/>
      <c r="G5" s="284"/>
    </row>
    <row r="7" ht="12.75">
      <c r="A7"/>
    </row>
    <row r="8" ht="12.75">
      <c r="A8"/>
    </row>
    <row r="9" spans="1:6" ht="18">
      <c r="A9" s="280" t="s">
        <v>116</v>
      </c>
      <c r="B9" s="280"/>
      <c r="C9" s="280"/>
      <c r="D9" s="280"/>
      <c r="E9" s="280"/>
      <c r="F9" s="280"/>
    </row>
    <row r="10" spans="1:6" ht="12.75">
      <c r="A10" s="280" t="s">
        <v>174</v>
      </c>
      <c r="B10" s="280"/>
      <c r="C10" s="280"/>
      <c r="D10" s="280"/>
      <c r="E10" s="280"/>
      <c r="F10" s="280"/>
    </row>
    <row r="11" ht="12.75">
      <c r="A11"/>
    </row>
    <row r="12" ht="12.75">
      <c r="A12"/>
    </row>
    <row r="13" ht="12.75">
      <c r="A13"/>
    </row>
    <row r="14" spans="1:5" s="1" customFormat="1" ht="18">
      <c r="A14" s="21"/>
      <c r="B14" s="284" t="s">
        <v>105</v>
      </c>
      <c r="C14" s="284"/>
      <c r="D14" s="284"/>
      <c r="E14" s="284"/>
    </row>
    <row r="16" spans="1:6" ht="12.75">
      <c r="A16" s="16" t="s">
        <v>17</v>
      </c>
      <c r="B16" s="31" t="s">
        <v>48</v>
      </c>
      <c r="C16" s="31" t="s">
        <v>49</v>
      </c>
      <c r="D16" t="s">
        <v>56</v>
      </c>
      <c r="E16" s="44">
        <v>2.52</v>
      </c>
      <c r="F16" t="s">
        <v>152</v>
      </c>
    </row>
    <row r="17" spans="1:5" ht="12.75">
      <c r="A17" s="16" t="s">
        <v>18</v>
      </c>
      <c r="B17" s="31" t="s">
        <v>146</v>
      </c>
      <c r="C17" s="31" t="s">
        <v>15</v>
      </c>
      <c r="D17" t="s">
        <v>135</v>
      </c>
      <c r="E17" s="44">
        <v>2.95</v>
      </c>
    </row>
    <row r="18" spans="1:5" ht="12.75">
      <c r="A18" s="16" t="s">
        <v>19</v>
      </c>
      <c r="B18" s="31" t="s">
        <v>113</v>
      </c>
      <c r="C18" s="31" t="s">
        <v>108</v>
      </c>
      <c r="D18" t="s">
        <v>114</v>
      </c>
      <c r="E18" s="44">
        <v>2.96</v>
      </c>
    </row>
    <row r="19" spans="1:5" ht="12.75">
      <c r="A19" s="16" t="s">
        <v>25</v>
      </c>
      <c r="B19" s="31" t="s">
        <v>40</v>
      </c>
      <c r="C19" s="31" t="s">
        <v>39</v>
      </c>
      <c r="D19" t="s">
        <v>147</v>
      </c>
      <c r="E19" s="44">
        <v>2.97</v>
      </c>
    </row>
    <row r="20" spans="1:5" ht="12.75">
      <c r="A20" s="16" t="s">
        <v>26</v>
      </c>
      <c r="B20" s="31" t="s">
        <v>54</v>
      </c>
      <c r="C20" s="31" t="s">
        <v>13</v>
      </c>
      <c r="D20" t="s">
        <v>148</v>
      </c>
      <c r="E20" s="44">
        <v>2.98</v>
      </c>
    </row>
    <row r="21" spans="1:5" ht="12.75">
      <c r="A21" s="16" t="s">
        <v>27</v>
      </c>
      <c r="B21" s="31" t="s">
        <v>94</v>
      </c>
      <c r="C21" s="31" t="s">
        <v>39</v>
      </c>
      <c r="D21" t="s">
        <v>95</v>
      </c>
      <c r="E21" s="44">
        <v>2.99</v>
      </c>
    </row>
    <row r="22" spans="1:5" ht="12.75">
      <c r="A22" s="16" t="s">
        <v>149</v>
      </c>
      <c r="B22" s="31" t="s">
        <v>150</v>
      </c>
      <c r="C22" s="31" t="s">
        <v>39</v>
      </c>
      <c r="D22" t="s">
        <v>95</v>
      </c>
      <c r="E22" s="44">
        <v>3.18</v>
      </c>
    </row>
    <row r="23" spans="1:5" ht="12.75">
      <c r="A23" s="16" t="s">
        <v>149</v>
      </c>
      <c r="B23" s="31" t="s">
        <v>126</v>
      </c>
      <c r="C23" s="31" t="s">
        <v>53</v>
      </c>
      <c r="D23" t="s">
        <v>95</v>
      </c>
      <c r="E23" s="44">
        <v>3.18</v>
      </c>
    </row>
    <row r="24" spans="1:5" ht="12.75">
      <c r="A24" s="16" t="s">
        <v>24</v>
      </c>
      <c r="B24" s="31" t="s">
        <v>80</v>
      </c>
      <c r="C24" s="31" t="s">
        <v>82</v>
      </c>
      <c r="D24" t="s">
        <v>127</v>
      </c>
      <c r="E24" s="44">
        <v>3.21</v>
      </c>
    </row>
    <row r="25" spans="1:5" ht="12.75">
      <c r="A25" s="16" t="s">
        <v>21</v>
      </c>
      <c r="B25" s="31" t="s">
        <v>151</v>
      </c>
      <c r="C25" s="31" t="s">
        <v>39</v>
      </c>
      <c r="D25" t="s">
        <v>124</v>
      </c>
      <c r="E25" s="44">
        <v>3.24</v>
      </c>
    </row>
    <row r="26" spans="2:5" ht="12.75">
      <c r="B26" s="31"/>
      <c r="C26" s="31"/>
      <c r="E26" s="44"/>
    </row>
    <row r="32" spans="1:3" s="1" customFormat="1" ht="18">
      <c r="A32" s="21"/>
      <c r="B32" s="43" t="s">
        <v>106</v>
      </c>
      <c r="C32" s="43"/>
    </row>
    <row r="33" ht="12.75">
      <c r="A33" s="17"/>
    </row>
    <row r="34" spans="1:6" ht="12.75">
      <c r="A34" s="16" t="s">
        <v>17</v>
      </c>
      <c r="B34" s="31" t="s">
        <v>113</v>
      </c>
      <c r="C34" s="31" t="s">
        <v>108</v>
      </c>
      <c r="D34" t="s">
        <v>114</v>
      </c>
      <c r="E34" s="44">
        <v>890</v>
      </c>
      <c r="F34" t="s">
        <v>64</v>
      </c>
    </row>
    <row r="35" spans="1:6" ht="12.75">
      <c r="A35" s="16" t="s">
        <v>112</v>
      </c>
      <c r="B35" s="31" t="s">
        <v>40</v>
      </c>
      <c r="C35" s="31" t="s">
        <v>39</v>
      </c>
      <c r="D35" t="s">
        <v>57</v>
      </c>
      <c r="E35" s="44">
        <v>870</v>
      </c>
      <c r="F35" t="s">
        <v>64</v>
      </c>
    </row>
    <row r="36" spans="1:6" ht="12.75">
      <c r="A36" s="16" t="s">
        <v>112</v>
      </c>
      <c r="B36" s="31" t="s">
        <v>52</v>
      </c>
      <c r="C36" s="31" t="s">
        <v>62</v>
      </c>
      <c r="D36" t="s">
        <v>59</v>
      </c>
      <c r="E36" s="44">
        <v>870</v>
      </c>
      <c r="F36" t="s">
        <v>64</v>
      </c>
    </row>
    <row r="37" spans="1:6" ht="12.75">
      <c r="A37" s="16" t="s">
        <v>112</v>
      </c>
      <c r="B37" s="31" t="s">
        <v>129</v>
      </c>
      <c r="C37" s="31" t="s">
        <v>119</v>
      </c>
      <c r="D37" t="s">
        <v>124</v>
      </c>
      <c r="E37" s="44">
        <v>870</v>
      </c>
      <c r="F37" t="s">
        <v>64</v>
      </c>
    </row>
    <row r="38" spans="1:6" ht="12.75">
      <c r="A38" s="16" t="s">
        <v>177</v>
      </c>
      <c r="B38" s="31" t="s">
        <v>164</v>
      </c>
      <c r="C38" s="31" t="s">
        <v>143</v>
      </c>
      <c r="D38" t="s">
        <v>67</v>
      </c>
      <c r="E38" s="44">
        <v>860</v>
      </c>
      <c r="F38" t="s">
        <v>64</v>
      </c>
    </row>
    <row r="39" spans="1:6" ht="12.75">
      <c r="A39" s="16" t="s">
        <v>177</v>
      </c>
      <c r="B39" s="31" t="s">
        <v>165</v>
      </c>
      <c r="C39" s="31" t="s">
        <v>13</v>
      </c>
      <c r="D39" t="s">
        <v>67</v>
      </c>
      <c r="E39" s="44">
        <v>860</v>
      </c>
      <c r="F39" t="s">
        <v>64</v>
      </c>
    </row>
    <row r="40" spans="1:6" ht="12.75">
      <c r="A40" s="16" t="s">
        <v>177</v>
      </c>
      <c r="B40" s="31" t="s">
        <v>178</v>
      </c>
      <c r="C40" s="31" t="s">
        <v>8</v>
      </c>
      <c r="D40" t="s">
        <v>124</v>
      </c>
      <c r="E40" s="44">
        <v>860</v>
      </c>
      <c r="F40" s="45" t="s">
        <v>64</v>
      </c>
    </row>
    <row r="41" spans="1:6" ht="12.75">
      <c r="A41" s="16" t="s">
        <v>177</v>
      </c>
      <c r="B41" s="31" t="s">
        <v>130</v>
      </c>
      <c r="C41" s="31" t="s">
        <v>14</v>
      </c>
      <c r="D41" t="s">
        <v>67</v>
      </c>
      <c r="E41" s="44">
        <v>860</v>
      </c>
      <c r="F41" t="s">
        <v>64</v>
      </c>
    </row>
    <row r="42" spans="1:6" ht="12.75">
      <c r="A42" s="16" t="s">
        <v>177</v>
      </c>
      <c r="B42" s="31" t="s">
        <v>138</v>
      </c>
      <c r="C42" s="31" t="s">
        <v>39</v>
      </c>
      <c r="D42" t="s">
        <v>58</v>
      </c>
      <c r="E42" s="44">
        <v>860</v>
      </c>
      <c r="F42" t="s">
        <v>64</v>
      </c>
    </row>
    <row r="43" spans="1:6" ht="12.75">
      <c r="A43" s="16" t="s">
        <v>21</v>
      </c>
      <c r="B43" s="31" t="s">
        <v>94</v>
      </c>
      <c r="C43" s="31" t="s">
        <v>39</v>
      </c>
      <c r="D43" t="s">
        <v>95</v>
      </c>
      <c r="E43" s="44">
        <v>850</v>
      </c>
      <c r="F43" t="s">
        <v>64</v>
      </c>
    </row>
    <row r="44" spans="2:5" ht="12.75">
      <c r="B44" s="31"/>
      <c r="C44" s="31"/>
      <c r="E44" s="44"/>
    </row>
    <row r="45" spans="2:6" ht="12.75">
      <c r="B45" s="31"/>
      <c r="C45" s="31"/>
      <c r="E45" s="31"/>
      <c r="F45" s="31"/>
    </row>
    <row r="46" spans="2:5" ht="12.75">
      <c r="B46" s="31"/>
      <c r="C46" s="31"/>
      <c r="E46" s="31"/>
    </row>
    <row r="47" spans="2:5" ht="12.75">
      <c r="B47" s="31"/>
      <c r="C47" s="31"/>
      <c r="E47" s="31"/>
    </row>
    <row r="48" ht="13.5" customHeight="1"/>
    <row r="49" ht="13.5" customHeight="1"/>
    <row r="50" ht="13.5" customHeight="1"/>
    <row r="51" spans="1:2" s="1" customFormat="1" ht="18">
      <c r="A51" s="21"/>
      <c r="B51" s="43" t="s">
        <v>65</v>
      </c>
    </row>
    <row r="53" spans="1:6" ht="12.75">
      <c r="A53" s="16" t="s">
        <v>139</v>
      </c>
      <c r="B53" s="31" t="s">
        <v>93</v>
      </c>
      <c r="C53" s="31" t="s">
        <v>14</v>
      </c>
      <c r="D53" t="s">
        <v>58</v>
      </c>
      <c r="E53" s="44">
        <v>28</v>
      </c>
      <c r="F53" t="s">
        <v>68</v>
      </c>
    </row>
    <row r="54" spans="1:6" ht="12.75">
      <c r="A54" s="16" t="s">
        <v>139</v>
      </c>
      <c r="B54" s="31" t="s">
        <v>93</v>
      </c>
      <c r="C54" s="31" t="s">
        <v>79</v>
      </c>
      <c r="D54" t="s">
        <v>58</v>
      </c>
      <c r="E54" s="44">
        <v>28</v>
      </c>
      <c r="F54" t="s">
        <v>68</v>
      </c>
    </row>
    <row r="55" spans="1:6" ht="12.75">
      <c r="A55" s="16" t="s">
        <v>139</v>
      </c>
      <c r="B55" s="31" t="s">
        <v>265</v>
      </c>
      <c r="C55" s="31" t="s">
        <v>7</v>
      </c>
      <c r="D55" t="s">
        <v>63</v>
      </c>
      <c r="E55" s="44">
        <v>28</v>
      </c>
      <c r="F55" t="s">
        <v>68</v>
      </c>
    </row>
    <row r="56" spans="1:6" ht="12.75">
      <c r="A56" s="16" t="s">
        <v>25</v>
      </c>
      <c r="B56" s="31" t="s">
        <v>179</v>
      </c>
      <c r="C56" s="31" t="s">
        <v>53</v>
      </c>
      <c r="D56" t="s">
        <v>166</v>
      </c>
      <c r="E56" s="44">
        <v>26</v>
      </c>
      <c r="F56" t="s">
        <v>68</v>
      </c>
    </row>
    <row r="57" spans="1:6" ht="12.75">
      <c r="A57" s="16" t="s">
        <v>26</v>
      </c>
      <c r="B57" s="31" t="s">
        <v>266</v>
      </c>
      <c r="C57" s="31" t="s">
        <v>8</v>
      </c>
      <c r="D57" t="s">
        <v>120</v>
      </c>
      <c r="E57" s="44">
        <v>25</v>
      </c>
      <c r="F57" t="s">
        <v>68</v>
      </c>
    </row>
    <row r="58" spans="1:6" ht="12.75">
      <c r="A58" s="16" t="s">
        <v>27</v>
      </c>
      <c r="B58" s="31" t="s">
        <v>128</v>
      </c>
      <c r="C58" s="31" t="s">
        <v>78</v>
      </c>
      <c r="D58" t="s">
        <v>120</v>
      </c>
      <c r="E58" s="44">
        <v>24</v>
      </c>
      <c r="F58" t="s">
        <v>68</v>
      </c>
    </row>
    <row r="59" spans="1:6" ht="12.75">
      <c r="A59" s="17" t="s">
        <v>149</v>
      </c>
      <c r="B59" s="31" t="s">
        <v>93</v>
      </c>
      <c r="C59" s="31" t="s">
        <v>16</v>
      </c>
      <c r="D59" t="s">
        <v>58</v>
      </c>
      <c r="E59" s="44">
        <v>23</v>
      </c>
      <c r="F59" t="s">
        <v>68</v>
      </c>
    </row>
    <row r="60" spans="1:6" ht="12.75">
      <c r="A60" s="17" t="s">
        <v>149</v>
      </c>
      <c r="B60" s="31" t="s">
        <v>267</v>
      </c>
      <c r="C60" s="31" t="s">
        <v>12</v>
      </c>
      <c r="D60" t="s">
        <v>67</v>
      </c>
      <c r="E60" s="44">
        <v>23</v>
      </c>
      <c r="F60" t="s">
        <v>68</v>
      </c>
    </row>
    <row r="61" spans="1:6" ht="12.75">
      <c r="A61" s="16" t="s">
        <v>141</v>
      </c>
      <c r="B61" s="31" t="s">
        <v>48</v>
      </c>
      <c r="C61" s="31" t="s">
        <v>49</v>
      </c>
      <c r="D61" t="s">
        <v>56</v>
      </c>
      <c r="E61" s="44">
        <v>22</v>
      </c>
      <c r="F61" t="s">
        <v>68</v>
      </c>
    </row>
    <row r="62" spans="1:6" ht="12.75">
      <c r="A62" s="16" t="s">
        <v>141</v>
      </c>
      <c r="B62" s="31" t="s">
        <v>268</v>
      </c>
      <c r="C62" s="31" t="s">
        <v>8</v>
      </c>
      <c r="D62" t="s">
        <v>269</v>
      </c>
      <c r="E62" s="44">
        <v>22</v>
      </c>
      <c r="F62" t="s">
        <v>68</v>
      </c>
    </row>
    <row r="63" spans="1:6" ht="12.75">
      <c r="A63" s="16" t="s">
        <v>141</v>
      </c>
      <c r="B63" s="31" t="s">
        <v>181</v>
      </c>
      <c r="C63" s="31" t="s">
        <v>39</v>
      </c>
      <c r="D63" t="s">
        <v>154</v>
      </c>
      <c r="E63" s="44">
        <v>22</v>
      </c>
      <c r="F63" t="s">
        <v>68</v>
      </c>
    </row>
    <row r="64" spans="1:6" ht="12.75">
      <c r="A64" s="16" t="s">
        <v>141</v>
      </c>
      <c r="B64" s="31" t="s">
        <v>182</v>
      </c>
      <c r="C64" s="31" t="s">
        <v>55</v>
      </c>
      <c r="D64" t="s">
        <v>120</v>
      </c>
      <c r="E64" s="44">
        <v>22</v>
      </c>
      <c r="F64" t="s">
        <v>68</v>
      </c>
    </row>
    <row r="65" spans="1:6" ht="12.75">
      <c r="A65" s="16" t="s">
        <v>141</v>
      </c>
      <c r="B65" s="31" t="s">
        <v>128</v>
      </c>
      <c r="C65" s="31" t="s">
        <v>39</v>
      </c>
      <c r="D65" t="s">
        <v>120</v>
      </c>
      <c r="E65" s="44">
        <v>22</v>
      </c>
      <c r="F65" t="s">
        <v>68</v>
      </c>
    </row>
    <row r="66" spans="2:5" ht="12.75">
      <c r="B66" s="31"/>
      <c r="C66" s="31"/>
      <c r="E66" s="44"/>
    </row>
    <row r="67" spans="2:5" ht="12.75">
      <c r="B67" s="31"/>
      <c r="C67" s="31"/>
      <c r="E67" s="44"/>
    </row>
    <row r="72" spans="1:2" s="1" customFormat="1" ht="18">
      <c r="A72" s="21"/>
      <c r="B72" s="46" t="s">
        <v>69</v>
      </c>
    </row>
    <row r="74" spans="1:6" ht="12.75">
      <c r="A74" s="16" t="s">
        <v>139</v>
      </c>
      <c r="B74" s="31" t="s">
        <v>131</v>
      </c>
      <c r="C74" s="31" t="s">
        <v>122</v>
      </c>
      <c r="D74" t="s">
        <v>120</v>
      </c>
      <c r="E74" s="44">
        <v>37</v>
      </c>
      <c r="F74" t="s">
        <v>68</v>
      </c>
    </row>
    <row r="75" spans="1:6" ht="12.75">
      <c r="A75" s="16" t="s">
        <v>139</v>
      </c>
      <c r="B75" s="31" t="s">
        <v>93</v>
      </c>
      <c r="C75" s="31" t="s">
        <v>79</v>
      </c>
      <c r="D75" t="s">
        <v>58</v>
      </c>
      <c r="E75" s="44">
        <v>37</v>
      </c>
      <c r="F75" t="s">
        <v>68</v>
      </c>
    </row>
    <row r="76" spans="1:6" ht="12.75">
      <c r="A76" s="16" t="s">
        <v>139</v>
      </c>
      <c r="B76" s="31" t="s">
        <v>140</v>
      </c>
      <c r="C76" s="31" t="s">
        <v>16</v>
      </c>
      <c r="D76" t="s">
        <v>135</v>
      </c>
      <c r="E76" s="44">
        <v>37</v>
      </c>
      <c r="F76" t="s">
        <v>68</v>
      </c>
    </row>
    <row r="77" spans="1:6" ht="12.75">
      <c r="A77" s="16" t="s">
        <v>25</v>
      </c>
      <c r="B77" s="31" t="s">
        <v>270</v>
      </c>
      <c r="C77" s="31" t="s">
        <v>172</v>
      </c>
      <c r="D77" t="s">
        <v>114</v>
      </c>
      <c r="E77" s="44">
        <v>36</v>
      </c>
      <c r="F77" t="s">
        <v>68</v>
      </c>
    </row>
    <row r="78" spans="1:6" ht="12.75">
      <c r="A78" s="16" t="s">
        <v>26</v>
      </c>
      <c r="B78" s="31" t="s">
        <v>115</v>
      </c>
      <c r="C78" s="31" t="s">
        <v>78</v>
      </c>
      <c r="D78" t="s">
        <v>60</v>
      </c>
      <c r="E78" s="44">
        <v>35</v>
      </c>
      <c r="F78" t="s">
        <v>68</v>
      </c>
    </row>
    <row r="79" spans="1:6" ht="12.75">
      <c r="A79" s="16" t="s">
        <v>180</v>
      </c>
      <c r="B79" s="31" t="s">
        <v>271</v>
      </c>
      <c r="C79" s="31" t="s">
        <v>238</v>
      </c>
      <c r="D79" t="s">
        <v>204</v>
      </c>
      <c r="E79" s="44">
        <v>34</v>
      </c>
      <c r="F79" t="s">
        <v>68</v>
      </c>
    </row>
    <row r="80" spans="1:6" ht="12.75">
      <c r="A80" s="16" t="s">
        <v>180</v>
      </c>
      <c r="B80" s="31" t="s">
        <v>66</v>
      </c>
      <c r="C80" s="31" t="s">
        <v>16</v>
      </c>
      <c r="D80" t="s">
        <v>58</v>
      </c>
      <c r="E80" s="44">
        <v>34</v>
      </c>
      <c r="F80" t="s">
        <v>68</v>
      </c>
    </row>
    <row r="81" spans="1:6" ht="12.75">
      <c r="A81" s="16" t="s">
        <v>272</v>
      </c>
      <c r="B81" s="31" t="s">
        <v>132</v>
      </c>
      <c r="C81" s="31" t="s">
        <v>13</v>
      </c>
      <c r="D81" t="s">
        <v>120</v>
      </c>
      <c r="E81" s="44">
        <v>33</v>
      </c>
      <c r="F81" t="s">
        <v>68</v>
      </c>
    </row>
    <row r="82" spans="1:6" ht="12.75">
      <c r="A82" s="16" t="s">
        <v>272</v>
      </c>
      <c r="B82" s="31" t="s">
        <v>133</v>
      </c>
      <c r="C82" s="31" t="s">
        <v>81</v>
      </c>
      <c r="D82" t="s">
        <v>121</v>
      </c>
      <c r="E82" s="44">
        <v>33</v>
      </c>
      <c r="F82" t="s">
        <v>68</v>
      </c>
    </row>
    <row r="83" spans="1:6" ht="12.75">
      <c r="A83" s="16" t="s">
        <v>272</v>
      </c>
      <c r="B83" s="31" t="s">
        <v>273</v>
      </c>
      <c r="C83" s="31" t="s">
        <v>16</v>
      </c>
      <c r="D83" t="s">
        <v>160</v>
      </c>
      <c r="E83" s="44">
        <v>33</v>
      </c>
      <c r="F83" t="s">
        <v>68</v>
      </c>
    </row>
    <row r="84" spans="1:6" ht="12.75">
      <c r="A84" s="16" t="s">
        <v>272</v>
      </c>
      <c r="B84" s="31" t="s">
        <v>134</v>
      </c>
      <c r="C84" s="31" t="s">
        <v>39</v>
      </c>
      <c r="D84" t="s">
        <v>120</v>
      </c>
      <c r="E84" s="44">
        <v>33</v>
      </c>
      <c r="F84" t="s">
        <v>68</v>
      </c>
    </row>
    <row r="85" spans="2:5" ht="12.75">
      <c r="B85" s="31"/>
      <c r="C85" s="31"/>
      <c r="E85" s="44"/>
    </row>
    <row r="86" spans="2:5" ht="12.75">
      <c r="B86" s="31"/>
      <c r="C86" s="31"/>
      <c r="E86" s="44"/>
    </row>
    <row r="87" spans="2:5" ht="12.75">
      <c r="B87" s="31"/>
      <c r="C87" s="31"/>
      <c r="E87" s="44"/>
    </row>
    <row r="88" spans="1:6" ht="12.75">
      <c r="A88" s="31"/>
      <c r="B88" s="31"/>
      <c r="C88" s="31"/>
      <c r="E88" s="44"/>
      <c r="F88" s="45"/>
    </row>
    <row r="89" spans="1:6" ht="12.75">
      <c r="A89" s="31"/>
      <c r="B89" s="31"/>
      <c r="C89" s="31"/>
      <c r="E89" s="44"/>
      <c r="F89" s="45"/>
    </row>
    <row r="90" spans="1:2" ht="12.75">
      <c r="A90" s="31"/>
      <c r="B90" s="31"/>
    </row>
    <row r="91" spans="1:6" ht="12.75">
      <c r="A91" s="281" t="s">
        <v>274</v>
      </c>
      <c r="B91" s="281"/>
      <c r="C91" s="281"/>
      <c r="D91" s="281"/>
      <c r="E91" s="281"/>
      <c r="F91" s="281"/>
    </row>
    <row r="92" spans="1:6" ht="18">
      <c r="A92" s="279"/>
      <c r="B92" s="279"/>
      <c r="C92" s="279"/>
      <c r="D92" s="279"/>
      <c r="E92" s="279"/>
      <c r="F92" s="279"/>
    </row>
    <row r="93" spans="1:6" ht="18">
      <c r="A93" s="279"/>
      <c r="B93" s="279"/>
      <c r="C93" s="279"/>
      <c r="D93" s="279"/>
      <c r="E93" s="279"/>
      <c r="F93" s="279"/>
    </row>
    <row r="95" spans="2:7" ht="18">
      <c r="B95" s="17"/>
      <c r="E95" s="18"/>
      <c r="G95" s="39"/>
    </row>
    <row r="96" spans="2:7" ht="18">
      <c r="B96" s="17"/>
      <c r="E96" s="18"/>
      <c r="G96" s="39"/>
    </row>
    <row r="97" spans="2:5" ht="12.75">
      <c r="B97" s="17"/>
      <c r="E97" s="18"/>
    </row>
    <row r="98" spans="2:5" ht="12.75">
      <c r="B98" s="17"/>
      <c r="E98" s="18"/>
    </row>
    <row r="99" spans="2:5" ht="12.75">
      <c r="B99" s="17"/>
      <c r="E99" s="18"/>
    </row>
    <row r="100" spans="2:5" ht="12.75">
      <c r="B100" s="17"/>
      <c r="E100" s="18"/>
    </row>
    <row r="101" spans="2:5" ht="12.75">
      <c r="B101" s="17"/>
      <c r="E101" s="18"/>
    </row>
    <row r="102" spans="2:5" ht="12.75">
      <c r="B102" s="17"/>
      <c r="E102" s="18"/>
    </row>
    <row r="103" spans="2:5" ht="12.75">
      <c r="B103" s="17"/>
      <c r="E103" s="18"/>
    </row>
    <row r="104" spans="2:5" ht="12.75">
      <c r="B104" s="17"/>
      <c r="E104" s="18"/>
    </row>
    <row r="107" spans="1:6" ht="18">
      <c r="A107" s="279"/>
      <c r="B107" s="279"/>
      <c r="C107" s="279"/>
      <c r="D107" s="279"/>
      <c r="E107" s="279"/>
      <c r="F107" s="279"/>
    </row>
    <row r="108" spans="1:6" ht="18">
      <c r="A108" s="279"/>
      <c r="B108" s="279"/>
      <c r="C108" s="279"/>
      <c r="D108" s="279"/>
      <c r="E108" s="279"/>
      <c r="F108" s="279"/>
    </row>
    <row r="110" spans="4:7" ht="18">
      <c r="D110" s="18"/>
      <c r="G110" s="39"/>
    </row>
    <row r="111" spans="4:7" ht="18">
      <c r="D111" s="18"/>
      <c r="G111" s="39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  <row r="117" ht="12.75">
      <c r="D117" s="18"/>
    </row>
    <row r="118" ht="12.75">
      <c r="D118" s="18"/>
    </row>
    <row r="119" ht="12.75">
      <c r="D119" s="18"/>
    </row>
    <row r="120" ht="12.75">
      <c r="A120"/>
    </row>
    <row r="123" spans="1:6" ht="12.75">
      <c r="A123" s="32"/>
      <c r="B123" s="1"/>
      <c r="C123" s="1"/>
      <c r="D123" s="19"/>
      <c r="E123" s="1"/>
      <c r="F123" s="1"/>
    </row>
    <row r="125" ht="12.75">
      <c r="D125" s="16"/>
    </row>
    <row r="126" spans="1:6" s="1" customFormat="1" ht="12.75">
      <c r="A126" s="16"/>
      <c r="B126"/>
      <c r="C126"/>
      <c r="D126"/>
      <c r="E126"/>
      <c r="F126"/>
    </row>
  </sheetData>
  <sheetProtection/>
  <mergeCells count="11">
    <mergeCell ref="A1:G1"/>
    <mergeCell ref="A5:G5"/>
    <mergeCell ref="B3:D3"/>
    <mergeCell ref="B14:E14"/>
    <mergeCell ref="A10:F10"/>
    <mergeCell ref="A9:F9"/>
    <mergeCell ref="A91:F91"/>
    <mergeCell ref="A107:F107"/>
    <mergeCell ref="A108:F108"/>
    <mergeCell ref="A92:F92"/>
    <mergeCell ref="A93:F9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SOŠ, SOU a U, Brno, Jílová 36g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BartosJr</dc:creator>
  <cp:keywords/>
  <dc:description/>
  <cp:lastModifiedBy>ja</cp:lastModifiedBy>
  <cp:lastPrinted>2013-12-03T10:22:56Z</cp:lastPrinted>
  <dcterms:created xsi:type="dcterms:W3CDTF">2000-12-13T08:29:06Z</dcterms:created>
  <dcterms:modified xsi:type="dcterms:W3CDTF">2013-12-21T21:42:11Z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-391461538</vt:i4>
  </property>
  <property fmtid="{D5CDD505-2E9C-101B-9397-08002B2CF9AE}" pid="3" name="_EmailSubject">
    <vt:lpwstr>Výsledková listina přeboru Brna a JIM kraje v SILOVÉM ČTYŘBOJI ZŠ a víceletých gymnázií</vt:lpwstr>
  </property>
  <property fmtid="{D5CDD505-2E9C-101B-9397-08002B2CF9AE}" pid="4" name="_AuthorEmail">
    <vt:lpwstr>Holomek@jilova.cz</vt:lpwstr>
  </property>
  <property fmtid="{D5CDD505-2E9C-101B-9397-08002B2CF9AE}" pid="5" name="_AuthorEmailDisplayName">
    <vt:lpwstr>Holomek Miroslav</vt:lpwstr>
  </property>
  <property fmtid="{D5CDD505-2E9C-101B-9397-08002B2CF9AE}" pid="6" name="_PreviousAdHocReviewCycleID">
    <vt:i4>-141075821</vt:i4>
  </property>
  <property fmtid="{D5CDD505-2E9C-101B-9397-08002B2CF9AE}" pid="7" name="_ReviewingToolsShownOnce">
    <vt:lpwstr/>
  </property>
</Properties>
</file>